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jnica\Downloads\"/>
    </mc:Choice>
  </mc:AlternateContent>
  <bookViews>
    <workbookView xWindow="0" yWindow="0" windowWidth="28800" windowHeight="12435" tabRatio="500"/>
  </bookViews>
  <sheets>
    <sheet name="01-2024" sheetId="3" r:id="rId1"/>
  </sheets>
  <calcPr calcId="162913"/>
</workbook>
</file>

<file path=xl/calcChain.xml><?xml version="1.0" encoding="utf-8"?>
<calcChain xmlns="http://schemas.openxmlformats.org/spreadsheetml/2006/main">
  <c r="U230" i="3" l="1"/>
  <c r="P232" i="3"/>
  <c r="U199" i="3"/>
  <c r="R199" i="3"/>
  <c r="R80" i="3"/>
  <c r="R64" i="3"/>
  <c r="R230" i="3"/>
  <c r="R219" i="3"/>
  <c r="R224" i="3"/>
  <c r="R95" i="3"/>
  <c r="R123" i="3"/>
  <c r="R130" i="3"/>
  <c r="R137" i="3"/>
  <c r="R153" i="3"/>
  <c r="R163" i="3"/>
  <c r="R188" i="3"/>
  <c r="R39" i="3"/>
  <c r="Q208" i="3"/>
  <c r="R209" i="3"/>
  <c r="Q99" i="3"/>
  <c r="R101" i="3"/>
</calcChain>
</file>

<file path=xl/sharedStrings.xml><?xml version="1.0" encoding="utf-8"?>
<sst xmlns="http://schemas.openxmlformats.org/spreadsheetml/2006/main" count="441" uniqueCount="209">
  <si>
    <t>IVANIĆ GRAD</t>
  </si>
  <si>
    <t>PARK HRVATSKIH BRANITELJA 4</t>
  </si>
  <si>
    <t>OIB: 64660708691</t>
  </si>
  <si>
    <t>HR8523400091100049606</t>
  </si>
  <si>
    <t>Tel: +385(1)2823544   Fax: +385(1)2881693</t>
  </si>
  <si>
    <t>Razdoblje Od: 01.01.2024  /  Do: 31.01.2024</t>
  </si>
  <si>
    <t>PRIMATELJ</t>
  </si>
  <si>
    <t>KONTO</t>
  </si>
  <si>
    <t>Dat. Dok.</t>
  </si>
  <si>
    <t>Opis</t>
  </si>
  <si>
    <t>Naziv</t>
  </si>
  <si>
    <t>OIB</t>
  </si>
  <si>
    <t>Mjesto</t>
  </si>
  <si>
    <t>ID</t>
  </si>
  <si>
    <t>Iznos</t>
  </si>
  <si>
    <t>Ulazni račun-43</t>
  </si>
  <si>
    <t>HRVATSKO GEOGRAFSKO DRUŠTVO</t>
  </si>
  <si>
    <t>87683682331</t>
  </si>
  <si>
    <t>ZAGREB</t>
  </si>
  <si>
    <t>3294</t>
  </si>
  <si>
    <t>ČLANARINE i NORME</t>
  </si>
  <si>
    <t>Temeljnica-1 - Br.Dok.:786 - God.:2023</t>
  </si>
  <si>
    <t>GDCK Ivanić-Grad</t>
  </si>
  <si>
    <t>81491147180</t>
  </si>
  <si>
    <t>Ivanić-Grad</t>
  </si>
  <si>
    <t>3231</t>
  </si>
  <si>
    <t>USLUGE TELEFONA, POŠTE I PRIJEVOZA</t>
  </si>
  <si>
    <t>Ulazni račun-13</t>
  </si>
  <si>
    <t>UČENIČKI DOM IVANIĆ GRAD</t>
  </si>
  <si>
    <t>01846949030</t>
  </si>
  <si>
    <t>3235</t>
  </si>
  <si>
    <t>ZAKUPNINE I NAJMANINE</t>
  </si>
  <si>
    <t>Temeljnica-1 - Br.Dok.:788 - God.:2023</t>
  </si>
  <si>
    <t>IVAKOP D.O.O.</t>
  </si>
  <si>
    <t>34845090946</t>
  </si>
  <si>
    <t>3234</t>
  </si>
  <si>
    <t>KOMUNALNE USLUGE</t>
  </si>
  <si>
    <t>Ulazni račun-1</t>
  </si>
  <si>
    <t>Optimus Lab d.o.o.</t>
  </si>
  <si>
    <t>71981294715</t>
  </si>
  <si>
    <t>Čakovec</t>
  </si>
  <si>
    <t>3238</t>
  </si>
  <si>
    <t>RAČUNALNE USLUGE</t>
  </si>
  <si>
    <t>Temeljnica-1 - Br.Dok.:790 - God.:2023</t>
  </si>
  <si>
    <t>HT-HRVATSKI TELEKOM d.d.</t>
  </si>
  <si>
    <t>81793146560</t>
  </si>
  <si>
    <t>Zagreb</t>
  </si>
  <si>
    <t>Temeljnica-1 - Br.Dok.:791 - God.:2023</t>
  </si>
  <si>
    <t>Beripek j.d.o.o.</t>
  </si>
  <si>
    <t>57194913130</t>
  </si>
  <si>
    <t>3222</t>
  </si>
  <si>
    <t>MATERIJAL I SIROVINE</t>
  </si>
  <si>
    <t>Temeljnica-1 - Br.Dok.:717 - God.:2023</t>
  </si>
  <si>
    <t>GRADNJA LIPOVEC d.o.o.</t>
  </si>
  <si>
    <t>72182806638</t>
  </si>
  <si>
    <t>Kloštar Ivanić</t>
  </si>
  <si>
    <t>3232</t>
  </si>
  <si>
    <t>USLUGE TEKUĆEG I INVESTICIJSKOG ODRŽAVANJA</t>
  </si>
  <si>
    <t>Temeljnica-1 - Br.Dok.:789 - God.:2023</t>
  </si>
  <si>
    <t>PRIVREDNA BANKA ZAGREB</t>
  </si>
  <si>
    <t>02535697732</t>
  </si>
  <si>
    <t>3431</t>
  </si>
  <si>
    <t>BANKARSKE USLUGE I USLUGE PLATNOG PROMETA</t>
  </si>
  <si>
    <t>Ulazni račun-47</t>
  </si>
  <si>
    <t>FOKUS D.O.O.</t>
  </si>
  <si>
    <t>59082812808</t>
  </si>
  <si>
    <t>3221</t>
  </si>
  <si>
    <t>UREDSKI MATERIJAL I OSTALI MATERIJALNI RASHODI</t>
  </si>
  <si>
    <t>Temeljnica-1</t>
  </si>
  <si>
    <t>PLAĆA bruto, ostali rashodi, dopr.na plaću, nadoknade troškova</t>
  </si>
  <si>
    <t>64660708691</t>
  </si>
  <si>
    <t>3212</t>
  </si>
  <si>
    <t>NAKNADE ZA PRIJEVOZ, ZA RAD NA TERENU I ODVOJENI ŽIVOT</t>
  </si>
  <si>
    <t>3162</t>
  </si>
  <si>
    <t>3111</t>
  </si>
  <si>
    <t>PLAĆE-BRUTO- ZA REDOVAN RAD</t>
  </si>
  <si>
    <t>Ulazni račun-45</t>
  </si>
  <si>
    <t>UČITELJSKI FAKULTET</t>
  </si>
  <si>
    <t>72226488129</t>
  </si>
  <si>
    <t>3299</t>
  </si>
  <si>
    <t>OSTALI NESPOMENUTI RASHODI POSLOVANJA</t>
  </si>
  <si>
    <t>Ulazni račun-38</t>
  </si>
  <si>
    <t>PODRAVKA d.d.</t>
  </si>
  <si>
    <t>18928523252</t>
  </si>
  <si>
    <t>KOPRIVNICA</t>
  </si>
  <si>
    <t>Ulazni račun-31</t>
  </si>
  <si>
    <t>Ulazni račun-39</t>
  </si>
  <si>
    <t>Ulazni račun-30</t>
  </si>
  <si>
    <t>Ulazni račun-40</t>
  </si>
  <si>
    <t>VINDIJA d.d. prehrambena industrija</t>
  </si>
  <si>
    <t>44138062462</t>
  </si>
  <si>
    <t>VARAŽDIN</t>
  </si>
  <si>
    <t>Ulazni račun-36</t>
  </si>
  <si>
    <t>Ulazni račun-27</t>
  </si>
  <si>
    <t>Ulazni račun-22</t>
  </si>
  <si>
    <t>Ulazni račun-21</t>
  </si>
  <si>
    <t>Ulazni račun-33</t>
  </si>
  <si>
    <t>HRVATSKA ZAJEDNICA OSNOVNIH ŠKOLA</t>
  </si>
  <si>
    <t>78661516143</t>
  </si>
  <si>
    <t>Ulazni račun-19</t>
  </si>
  <si>
    <t>EUROPAPIER</t>
  </si>
  <si>
    <t>080318943</t>
  </si>
  <si>
    <t>SESVETE</t>
  </si>
  <si>
    <t>Temeljnica-1 - Br.Dok.:772 - God.:2023</t>
  </si>
  <si>
    <t>OSNOVNA ŠKOLA STJEPANA BASARIČEKA</t>
  </si>
  <si>
    <t>98576739812</t>
  </si>
  <si>
    <t>Temeljnica-1 - Br.Dok.:773 - God.:2023</t>
  </si>
  <si>
    <t>Temeljnica-1 - Br.Dok.:771 - God.:2023</t>
  </si>
  <si>
    <t>Ulazni račun-29</t>
  </si>
  <si>
    <t>Ulazni račun-34</t>
  </si>
  <si>
    <t>KLARA D.D. ZAGREBAČKE PEK</t>
  </si>
  <si>
    <t>76842508189</t>
  </si>
  <si>
    <t>Ulazni račun-41</t>
  </si>
  <si>
    <t>KONZUM plus d.o.o.</t>
  </si>
  <si>
    <t>62226620908</t>
  </si>
  <si>
    <t>Ulazni račun-16</t>
  </si>
  <si>
    <t>Ulazni račun-46</t>
  </si>
  <si>
    <t>Ulazni račun-25</t>
  </si>
  <si>
    <t>Ulazni račun-15</t>
  </si>
  <si>
    <t>Ulazni račun-6</t>
  </si>
  <si>
    <t>FINA- Financijska agencija</t>
  </si>
  <si>
    <t>85821130368</t>
  </si>
  <si>
    <t>Ulazni račun-4</t>
  </si>
  <si>
    <t>Ulazni račun-7</t>
  </si>
  <si>
    <t>VODOOPSKRBA I ODVODNJA Zagrebačke županije d.o.o.</t>
  </si>
  <si>
    <t>54189804734</t>
  </si>
  <si>
    <t>Ulazni račun-8</t>
  </si>
  <si>
    <t>Ulazni račun-44</t>
  </si>
  <si>
    <t>NOBEL - SERVIS D.O.O.</t>
  </si>
  <si>
    <t>07746407307</t>
  </si>
  <si>
    <t>3224</t>
  </si>
  <si>
    <t>MATERIJAL I DIJELOVI ZA TEKUĆE I INVESTICIJSKO ODRŽAVANJE</t>
  </si>
  <si>
    <t>Temeljnica-1 - Br.Dok.:787 - God.:2023</t>
  </si>
  <si>
    <t>PUČKO OTVORENO UČILIŠTE</t>
  </si>
  <si>
    <t>60194917869</t>
  </si>
  <si>
    <t>Ulazni račun-3</t>
  </si>
  <si>
    <t>HEP-Plin d.o.o.</t>
  </si>
  <si>
    <t>41317489366</t>
  </si>
  <si>
    <t>Osijek</t>
  </si>
  <si>
    <t>3223</t>
  </si>
  <si>
    <t>ENERGIJA</t>
  </si>
  <si>
    <t>Ulazni račun-5</t>
  </si>
  <si>
    <t>Ulazni račun-2</t>
  </si>
  <si>
    <t>Ulazni račun-9</t>
  </si>
  <si>
    <t>HEP-OPSKRBA d.o.o.</t>
  </si>
  <si>
    <t>63073332379</t>
  </si>
  <si>
    <t>Ulazni račun-32</t>
  </si>
  <si>
    <t>LEDO plus d.o.o.</t>
  </si>
  <si>
    <t>07179054100</t>
  </si>
  <si>
    <t>Ulazni račun-17</t>
  </si>
  <si>
    <t>Ulazni račun-12</t>
  </si>
  <si>
    <t>PIK VRBOVEC plus d.o.o.</t>
  </si>
  <si>
    <t>Vrbovec</t>
  </si>
  <si>
    <t>Ulazni račun-37</t>
  </si>
  <si>
    <t>Ulazni račun-42</t>
  </si>
  <si>
    <t>Ulazni račun-20</t>
  </si>
  <si>
    <t>Ulazni račun-18</t>
  </si>
  <si>
    <t>Ulazni račun-28</t>
  </si>
  <si>
    <t>Ulazni račun-14</t>
  </si>
  <si>
    <t>Ulazni račun-24</t>
  </si>
  <si>
    <t>Ulazni račun-10</t>
  </si>
  <si>
    <t>HP-SREDIŠTE POŠTA ZAGREB</t>
  </si>
  <si>
    <t>87311810356</t>
  </si>
  <si>
    <t>Ulazni račun-35</t>
  </si>
  <si>
    <t>Ulazni račun-26</t>
  </si>
  <si>
    <t>METUS DIZALA D.O.O.</t>
  </si>
  <si>
    <t>01768785527</t>
  </si>
  <si>
    <t>SVETA NEDELJA</t>
  </si>
  <si>
    <t>Ulazni račun-11</t>
  </si>
  <si>
    <t>3293</t>
  </si>
  <si>
    <t>REPREZENTACIJA</t>
  </si>
  <si>
    <t>Ulazni račun-48</t>
  </si>
  <si>
    <t>PROFIL KLETT D.O.O.</t>
  </si>
  <si>
    <t>95803232921</t>
  </si>
  <si>
    <t>Ukupno:</t>
  </si>
  <si>
    <t>Stranica: 3/3</t>
  </si>
  <si>
    <t>PLAĆA bruto, ostali rashodi, dopr.na plaću, nadoknade troškova - Drž.riznica</t>
  </si>
  <si>
    <t>3295</t>
  </si>
  <si>
    <t>OSN.ŠKOLA DJURE DEŽELIĆA  IVANIĆ-GRAD</t>
  </si>
  <si>
    <t>IVANIĆ-GRAD</t>
  </si>
  <si>
    <t>JAVNA OBJAVA INFORMACIJA O TROŠENJU SREDSTAVA 01/2024</t>
  </si>
  <si>
    <t>Doprinos za zdravstveno osiguranje</t>
  </si>
  <si>
    <t>PRISTOJBE I NAKNADE-naknada za nezapošlj.invalida</t>
  </si>
  <si>
    <t>PLAĆE-BRUTO- oporezivi prijevoz</t>
  </si>
  <si>
    <t>PLAĆE-BRUTO- ZA REDOVAN RAD-PUN</t>
  </si>
  <si>
    <t>Doprinos za zdravstveno osiguranje-PUN</t>
  </si>
  <si>
    <t>Naknada za prijevoz na posao-PUN</t>
  </si>
  <si>
    <t>Ukupno Beripek j.d.o.o.</t>
  </si>
  <si>
    <t>Ukupno Podravka d.d.</t>
  </si>
  <si>
    <t>Ukupno Vindija d.d.</t>
  </si>
  <si>
    <t>Ukupno PIK Vrbovec plus d.d.</t>
  </si>
  <si>
    <t>Ukupno LEDO plus d.o.o.</t>
  </si>
  <si>
    <t>Ukupno HEP-Plin d.o.o.</t>
  </si>
  <si>
    <t>Ukupno VODOOPSKRBA I ODVODNJA Zagrebačke županije</t>
  </si>
  <si>
    <t xml:space="preserve">Ukupno FINA </t>
  </si>
  <si>
    <t>Ukupno KONZUM plus d.d.</t>
  </si>
  <si>
    <t>Ukupno KLARA d.d.</t>
  </si>
  <si>
    <t>Ukupno OŠ STJEPANA BASARIČEKA</t>
  </si>
  <si>
    <t>Kategorija II</t>
  </si>
  <si>
    <t>Kategorija I</t>
  </si>
  <si>
    <t>Ukupno DOPRINOS ZA ZDRAVSTVENO OSIGURANJE</t>
  </si>
  <si>
    <t>Ukupno NAKNADE ZA PRIJEVOZ</t>
  </si>
  <si>
    <t>Ukupno PLAĆA BRUTO</t>
  </si>
  <si>
    <t>Ukupno Kategorija I</t>
  </si>
  <si>
    <t>Ukupno Kategorija II</t>
  </si>
  <si>
    <t>Odgovorna osoba:</t>
  </si>
  <si>
    <t>Mileo Todić, dipl.teol.</t>
  </si>
  <si>
    <t>PUN preko Ž.R</t>
  </si>
  <si>
    <t>PUN nije na riznici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</si>
</sst>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\.mm\.yyyy"/>
  </numFmts>
  <fonts count="17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7"/>
      <color indexed="8"/>
      <name val="Arial"/>
      <charset val="1"/>
    </font>
    <font>
      <b/>
      <sz val="13"/>
      <color indexed="8"/>
      <name val="Arial"/>
      <charset val="1"/>
    </font>
    <font>
      <b/>
      <sz val="9"/>
      <color indexed="8"/>
      <name val="Arial"/>
      <charset val="1"/>
    </font>
    <font>
      <sz val="7"/>
      <color indexed="8"/>
      <name val="ARIAL"/>
      <charset val="1"/>
    </font>
    <font>
      <b/>
      <sz val="8"/>
      <color indexed="8"/>
      <name val="ARIAL"/>
      <charset val="1"/>
    </font>
    <font>
      <sz val="6"/>
      <color indexed="8"/>
      <name val="Arial"/>
      <charset val="1"/>
    </font>
    <font>
      <sz val="7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7"/>
      <color indexed="8"/>
      <name val="Arial"/>
      <family val="2"/>
      <charset val="238"/>
    </font>
    <font>
      <sz val="7"/>
      <color indexed="8"/>
      <name val="Arial Black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rgb="FF4D5156"/>
      <name val="Arial"/>
      <family val="2"/>
      <charset val="238"/>
    </font>
    <font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top"/>
    </xf>
  </cellStyleXfs>
  <cellXfs count="62">
    <xf numFmtId="0" fontId="0" fillId="0" borderId="0" xfId="0">
      <alignment vertical="top"/>
    </xf>
    <xf numFmtId="0" fontId="0" fillId="0" borderId="1" xfId="0" applyBorder="1">
      <alignment vertical="top"/>
    </xf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166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166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right" vertical="top"/>
    </xf>
    <xf numFmtId="4" fontId="0" fillId="0" borderId="1" xfId="0" applyNumberFormat="1" applyBorder="1">
      <alignment vertical="top"/>
    </xf>
    <xf numFmtId="4" fontId="0" fillId="0" borderId="0" xfId="0" applyNumberFormat="1">
      <alignment vertical="top"/>
    </xf>
    <xf numFmtId="0" fontId="15" fillId="0" borderId="0" xfId="0" applyFont="1">
      <alignment vertical="top"/>
    </xf>
    <xf numFmtId="0" fontId="16" fillId="0" borderId="1" xfId="0" applyFont="1" applyBorder="1">
      <alignment vertical="top"/>
    </xf>
    <xf numFmtId="0" fontId="11" fillId="0" borderId="1" xfId="0" applyFont="1" applyBorder="1">
      <alignment vertical="top"/>
    </xf>
    <xf numFmtId="2" fontId="11" fillId="0" borderId="1" xfId="0" applyNumberFormat="1" applyFont="1" applyBorder="1">
      <alignment vertical="top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>
      <alignment vertical="top"/>
    </xf>
    <xf numFmtId="0" fontId="13" fillId="2" borderId="1" xfId="0" applyFont="1" applyFill="1" applyBorder="1">
      <alignment vertical="top"/>
    </xf>
    <xf numFmtId="2" fontId="0" fillId="0" borderId="0" xfId="0" applyNumberFormat="1">
      <alignment vertical="top"/>
    </xf>
    <xf numFmtId="4" fontId="11" fillId="0" borderId="1" xfId="0" applyNumberFormat="1" applyFont="1" applyBorder="1">
      <alignment vertical="top"/>
    </xf>
    <xf numFmtId="0" fontId="8" fillId="3" borderId="1" xfId="0" applyFont="1" applyFill="1" applyBorder="1">
      <alignment vertical="top"/>
    </xf>
    <xf numFmtId="4" fontId="8" fillId="3" borderId="1" xfId="0" applyNumberFormat="1" applyFont="1" applyFill="1" applyBorder="1">
      <alignment vertical="top"/>
    </xf>
    <xf numFmtId="0" fontId="8" fillId="2" borderId="1" xfId="0" applyFont="1" applyFill="1" applyBorder="1">
      <alignment vertical="top"/>
    </xf>
    <xf numFmtId="4" fontId="8" fillId="2" borderId="1" xfId="0" applyNumberFormat="1" applyFont="1" applyFill="1" applyBorder="1">
      <alignment vertical="top"/>
    </xf>
    <xf numFmtId="0" fontId="8" fillId="0" borderId="1" xfId="0" applyFont="1" applyBorder="1">
      <alignment vertical="top"/>
    </xf>
    <xf numFmtId="0" fontId="9" fillId="0" borderId="0" xfId="0" applyFo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14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166" fontId="5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4" fontId="5" fillId="0" borderId="1" xfId="0" applyNumberFormat="1" applyFont="1" applyBorder="1" applyAlignment="1">
      <alignment horizontal="right" vertical="top"/>
    </xf>
    <xf numFmtId="166" fontId="5" fillId="0" borderId="5" xfId="0" applyNumberFormat="1" applyFont="1" applyBorder="1" applyAlignment="1">
      <alignment horizontal="center" vertical="top"/>
    </xf>
    <xf numFmtId="166" fontId="5" fillId="0" borderId="6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4" fontId="5" fillId="0" borderId="5" xfId="0" applyNumberFormat="1" applyFont="1" applyBorder="1" applyAlignment="1">
      <alignment horizontal="right" vertical="top"/>
    </xf>
    <xf numFmtId="4" fontId="5" fillId="0" borderId="6" xfId="0" applyNumberFormat="1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 wrapText="1" readingOrder="1"/>
    </xf>
    <xf numFmtId="0" fontId="10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9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8"/>
  <sheetViews>
    <sheetView tabSelected="1" topLeftCell="A66" zoomScale="120" zoomScaleNormal="120" workbookViewId="0">
      <selection activeCell="H229" sqref="H229:I229"/>
    </sheetView>
  </sheetViews>
  <sheetFormatPr defaultColWidth="6.85546875" defaultRowHeight="12.75" x14ac:dyDescent="0.2"/>
  <cols>
    <col min="1" max="1" width="1.42578125" style="1" customWidth="1"/>
    <col min="2" max="2" width="2" style="1" customWidth="1"/>
    <col min="3" max="3" width="6" style="1" customWidth="1"/>
    <col min="4" max="4" width="38.7109375" style="1" hidden="1" customWidth="1"/>
    <col min="5" max="5" width="28.28515625" style="1" customWidth="1"/>
    <col min="6" max="6" width="5.140625" style="1" customWidth="1"/>
    <col min="7" max="7" width="4.85546875" style="1" customWidth="1"/>
    <col min="8" max="8" width="7.42578125" style="1" customWidth="1"/>
    <col min="9" max="9" width="2.7109375" style="1" customWidth="1"/>
    <col min="10" max="10" width="4.85546875" style="1" customWidth="1"/>
    <col min="11" max="11" width="2.7109375" style="1" customWidth="1"/>
    <col min="12" max="12" width="1" style="1" customWidth="1"/>
    <col min="13" max="13" width="11.42578125" style="1" customWidth="1"/>
    <col min="14" max="14" width="15.7109375" style="1" customWidth="1"/>
    <col min="15" max="15" width="5.85546875" style="1" customWidth="1"/>
    <col min="16" max="16" width="1.7109375" style="1" hidden="1" customWidth="1"/>
    <col min="17" max="17" width="3.28515625" style="1" customWidth="1"/>
    <col min="18" max="18" width="9.7109375" style="1" customWidth="1"/>
    <col min="19" max="19" width="1.28515625" style="1" customWidth="1"/>
    <col min="20" max="20" width="11.28515625" style="1" customWidth="1"/>
    <col min="21" max="21" width="21.5703125" customWidth="1"/>
  </cols>
  <sheetData>
    <row r="1" spans="2:18" ht="14.25" customHeight="1" x14ac:dyDescent="0.2"/>
    <row r="2" spans="2:18" ht="13.5" customHeight="1" x14ac:dyDescent="0.2">
      <c r="C2" s="60" t="s">
        <v>178</v>
      </c>
      <c r="D2" s="61"/>
      <c r="E2" s="61"/>
      <c r="F2" s="61"/>
    </row>
    <row r="3" spans="2:18" ht="13.5" customHeight="1" x14ac:dyDescent="0.2">
      <c r="C3" s="60" t="s">
        <v>179</v>
      </c>
      <c r="D3" s="61"/>
      <c r="E3" s="61"/>
      <c r="F3" s="61"/>
    </row>
    <row r="4" spans="2:18" ht="13.5" customHeight="1" x14ac:dyDescent="0.2">
      <c r="C4" s="61" t="s">
        <v>1</v>
      </c>
      <c r="D4" s="61"/>
      <c r="E4" s="61"/>
      <c r="F4" s="61"/>
    </row>
    <row r="5" spans="2:18" ht="13.5" customHeight="1" x14ac:dyDescent="0.2">
      <c r="C5" s="61" t="s">
        <v>2</v>
      </c>
      <c r="D5" s="61"/>
      <c r="E5" s="61"/>
      <c r="F5" s="61"/>
    </row>
    <row r="6" spans="2:18" ht="13.5" customHeight="1" x14ac:dyDescent="0.2">
      <c r="C6" s="61" t="s">
        <v>3</v>
      </c>
      <c r="D6" s="61"/>
      <c r="E6" s="61"/>
      <c r="F6" s="61"/>
    </row>
    <row r="7" spans="2:18" x14ac:dyDescent="0.2">
      <c r="C7" s="37" t="s">
        <v>4</v>
      </c>
      <c r="D7" s="37"/>
      <c r="E7" s="37"/>
      <c r="F7" s="37"/>
    </row>
    <row r="8" spans="2:18" ht="27.75" customHeight="1" x14ac:dyDescent="0.2"/>
    <row r="9" spans="2:18" ht="24" customHeight="1" x14ac:dyDescent="0.2">
      <c r="B9" s="55" t="s">
        <v>180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2:18" ht="16.5" customHeight="1" x14ac:dyDescent="0.2"/>
    <row r="11" spans="2:18" ht="18" customHeight="1" x14ac:dyDescent="0.2">
      <c r="B11" s="57" t="s">
        <v>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2:18" ht="12" customHeight="1" x14ac:dyDescent="0.2"/>
    <row r="13" spans="2:18" ht="14.25" customHeight="1" x14ac:dyDescent="0.2">
      <c r="E13" s="58" t="s">
        <v>6</v>
      </c>
      <c r="F13" s="58"/>
      <c r="G13" s="58"/>
      <c r="H13" s="58"/>
      <c r="J13" s="58" t="s">
        <v>7</v>
      </c>
      <c r="K13" s="58"/>
      <c r="L13" s="58"/>
      <c r="M13" s="58"/>
      <c r="N13" s="58"/>
      <c r="O13" s="58"/>
      <c r="P13" s="58"/>
    </row>
    <row r="14" spans="2:18" ht="13.5" customHeight="1" x14ac:dyDescent="0.2">
      <c r="B14" s="58" t="s">
        <v>8</v>
      </c>
      <c r="C14" s="58"/>
      <c r="D14" s="3" t="s">
        <v>9</v>
      </c>
      <c r="E14" s="3" t="s">
        <v>10</v>
      </c>
      <c r="F14" s="58" t="s">
        <v>11</v>
      </c>
      <c r="G14" s="58"/>
      <c r="H14" s="59" t="s">
        <v>12</v>
      </c>
      <c r="I14" s="59"/>
      <c r="J14" s="58" t="s">
        <v>13</v>
      </c>
      <c r="K14" s="58"/>
      <c r="M14" s="59" t="s">
        <v>10</v>
      </c>
      <c r="N14" s="59"/>
      <c r="O14" s="59"/>
      <c r="P14" s="59"/>
      <c r="Q14" s="54" t="s">
        <v>14</v>
      </c>
      <c r="R14" s="54"/>
    </row>
    <row r="15" spans="2:18" ht="4.5" customHeight="1" x14ac:dyDescent="0.2"/>
    <row r="16" spans="2:18" ht="12.75" customHeight="1" x14ac:dyDescent="0.2">
      <c r="E16" s="23" t="s">
        <v>199</v>
      </c>
    </row>
    <row r="17" spans="2:18" ht="9.75" customHeight="1" x14ac:dyDescent="0.2">
      <c r="B17" s="39">
        <v>45293</v>
      </c>
      <c r="C17" s="39"/>
      <c r="D17" s="5" t="s">
        <v>15</v>
      </c>
      <c r="E17" s="21" t="s">
        <v>16</v>
      </c>
      <c r="F17" s="32" t="s">
        <v>17</v>
      </c>
      <c r="G17" s="32"/>
      <c r="H17" s="33" t="s">
        <v>18</v>
      </c>
      <c r="I17" s="33"/>
      <c r="J17" s="32" t="s">
        <v>19</v>
      </c>
      <c r="K17" s="32"/>
      <c r="M17" s="33" t="s">
        <v>20</v>
      </c>
      <c r="N17" s="33"/>
      <c r="O17" s="33"/>
      <c r="P17" s="33"/>
      <c r="Q17" s="34">
        <v>35</v>
      </c>
      <c r="R17" s="34"/>
    </row>
    <row r="18" spans="2:18" ht="12.75" hidden="1" customHeight="1" x14ac:dyDescent="0.2"/>
    <row r="19" spans="2:18" ht="4.5" customHeight="1" x14ac:dyDescent="0.2"/>
    <row r="20" spans="2:18" ht="9.75" customHeight="1" x14ac:dyDescent="0.2">
      <c r="B20" s="39">
        <v>45294</v>
      </c>
      <c r="C20" s="39"/>
      <c r="D20" s="5" t="s">
        <v>21</v>
      </c>
      <c r="E20" s="21" t="s">
        <v>22</v>
      </c>
      <c r="F20" s="32" t="s">
        <v>23</v>
      </c>
      <c r="G20" s="32"/>
      <c r="H20" s="33" t="s">
        <v>24</v>
      </c>
      <c r="I20" s="33"/>
      <c r="J20" s="32" t="s">
        <v>25</v>
      </c>
      <c r="K20" s="32"/>
      <c r="M20" s="33" t="s">
        <v>26</v>
      </c>
      <c r="N20" s="33"/>
      <c r="O20" s="33"/>
      <c r="P20" s="33"/>
      <c r="Q20" s="34">
        <v>18.399999999999999</v>
      </c>
      <c r="R20" s="34"/>
    </row>
    <row r="21" spans="2:18" ht="12.75" hidden="1" customHeight="1" x14ac:dyDescent="0.2">
      <c r="E21" s="21"/>
      <c r="F21" s="32"/>
      <c r="G21" s="32"/>
      <c r="H21" s="33"/>
      <c r="I21" s="33"/>
      <c r="J21" s="32"/>
      <c r="K21" s="32"/>
      <c r="M21" s="33"/>
      <c r="N21" s="33"/>
      <c r="O21" s="33"/>
      <c r="P21" s="33"/>
      <c r="Q21" s="34"/>
      <c r="R21" s="34"/>
    </row>
    <row r="22" spans="2:18" ht="4.5" customHeight="1" x14ac:dyDescent="0.2">
      <c r="E22" s="21"/>
      <c r="F22" s="32"/>
      <c r="G22" s="32"/>
      <c r="H22" s="33"/>
      <c r="I22" s="33"/>
      <c r="J22" s="32"/>
      <c r="K22" s="32"/>
      <c r="M22" s="33"/>
      <c r="N22" s="33"/>
      <c r="O22" s="33"/>
      <c r="P22" s="33"/>
      <c r="Q22" s="34"/>
      <c r="R22" s="34"/>
    </row>
    <row r="23" spans="2:18" ht="9.75" customHeight="1" x14ac:dyDescent="0.2">
      <c r="B23" s="39">
        <v>45299</v>
      </c>
      <c r="C23" s="39"/>
      <c r="D23" s="5" t="s">
        <v>27</v>
      </c>
      <c r="E23" s="21" t="s">
        <v>28</v>
      </c>
      <c r="F23" s="32" t="s">
        <v>29</v>
      </c>
      <c r="G23" s="32"/>
      <c r="H23" s="33" t="s">
        <v>24</v>
      </c>
      <c r="I23" s="33"/>
      <c r="J23" s="32" t="s">
        <v>30</v>
      </c>
      <c r="K23" s="32"/>
      <c r="M23" s="33" t="s">
        <v>31</v>
      </c>
      <c r="N23" s="33"/>
      <c r="O23" s="33"/>
      <c r="P23" s="33"/>
      <c r="Q23" s="34">
        <v>300</v>
      </c>
      <c r="R23" s="34"/>
    </row>
    <row r="24" spans="2:18" ht="12.75" hidden="1" customHeight="1" x14ac:dyDescent="0.2">
      <c r="E24" s="21"/>
      <c r="F24" s="32"/>
      <c r="G24" s="32"/>
      <c r="H24" s="33"/>
      <c r="I24" s="33"/>
      <c r="J24" s="32"/>
      <c r="K24" s="32"/>
      <c r="M24" s="33"/>
      <c r="N24" s="33"/>
      <c r="O24" s="33"/>
      <c r="P24" s="33"/>
      <c r="Q24" s="34"/>
      <c r="R24" s="34"/>
    </row>
    <row r="25" spans="2:18" ht="4.5" customHeight="1" x14ac:dyDescent="0.2">
      <c r="E25" s="21"/>
      <c r="F25" s="32"/>
      <c r="G25" s="32"/>
      <c r="H25" s="33"/>
      <c r="I25" s="33"/>
      <c r="J25" s="32"/>
      <c r="K25" s="32"/>
      <c r="M25" s="33"/>
      <c r="N25" s="33"/>
      <c r="O25" s="33"/>
      <c r="P25" s="33"/>
      <c r="Q25" s="34"/>
      <c r="R25" s="34"/>
    </row>
    <row r="26" spans="2:18" ht="9.75" customHeight="1" x14ac:dyDescent="0.2">
      <c r="B26" s="39">
        <v>45299</v>
      </c>
      <c r="C26" s="39"/>
      <c r="D26" s="5" t="s">
        <v>32</v>
      </c>
      <c r="E26" s="21" t="s">
        <v>33</v>
      </c>
      <c r="F26" s="32" t="s">
        <v>34</v>
      </c>
      <c r="G26" s="32"/>
      <c r="H26" s="33" t="s">
        <v>24</v>
      </c>
      <c r="I26" s="33"/>
      <c r="J26" s="32" t="s">
        <v>35</v>
      </c>
      <c r="K26" s="32"/>
      <c r="M26" s="33" t="s">
        <v>36</v>
      </c>
      <c r="N26" s="33"/>
      <c r="O26" s="33"/>
      <c r="P26" s="33"/>
      <c r="Q26" s="34">
        <v>59.06</v>
      </c>
      <c r="R26" s="34"/>
    </row>
    <row r="27" spans="2:18" ht="12.75" hidden="1" customHeight="1" x14ac:dyDescent="0.2">
      <c r="E27" s="21"/>
      <c r="F27" s="32"/>
      <c r="G27" s="32"/>
      <c r="H27" s="33"/>
      <c r="I27" s="33"/>
      <c r="J27" s="32"/>
      <c r="K27" s="32"/>
      <c r="M27" s="33"/>
      <c r="N27" s="33"/>
      <c r="O27" s="33"/>
      <c r="P27" s="33"/>
      <c r="Q27" s="34"/>
      <c r="R27" s="34"/>
    </row>
    <row r="28" spans="2:18" ht="4.5" customHeight="1" x14ac:dyDescent="0.2">
      <c r="E28" s="21"/>
      <c r="F28" s="32"/>
      <c r="G28" s="32"/>
      <c r="H28" s="33"/>
      <c r="I28" s="33"/>
      <c r="J28" s="32"/>
      <c r="K28" s="32"/>
      <c r="M28" s="33"/>
      <c r="N28" s="33"/>
      <c r="O28" s="33"/>
      <c r="P28" s="33"/>
      <c r="Q28" s="34"/>
      <c r="R28" s="34"/>
    </row>
    <row r="29" spans="2:18" ht="9.75" customHeight="1" x14ac:dyDescent="0.2">
      <c r="B29" s="39">
        <v>45299</v>
      </c>
      <c r="C29" s="39"/>
      <c r="D29" s="5" t="s">
        <v>37</v>
      </c>
      <c r="E29" s="21" t="s">
        <v>38</v>
      </c>
      <c r="F29" s="32" t="s">
        <v>39</v>
      </c>
      <c r="G29" s="32"/>
      <c r="H29" s="33" t="s">
        <v>40</v>
      </c>
      <c r="I29" s="33"/>
      <c r="J29" s="32" t="s">
        <v>41</v>
      </c>
      <c r="K29" s="32"/>
      <c r="M29" s="33" t="s">
        <v>42</v>
      </c>
      <c r="N29" s="33"/>
      <c r="O29" s="33"/>
      <c r="P29" s="33"/>
      <c r="Q29" s="34">
        <v>150</v>
      </c>
      <c r="R29" s="34"/>
    </row>
    <row r="30" spans="2:18" ht="12.75" hidden="1" customHeight="1" x14ac:dyDescent="0.2">
      <c r="E30" s="21"/>
      <c r="F30" s="32"/>
      <c r="G30" s="32"/>
      <c r="H30" s="33"/>
      <c r="I30" s="33"/>
      <c r="J30" s="32"/>
      <c r="K30" s="32"/>
      <c r="M30" s="33"/>
      <c r="N30" s="33"/>
      <c r="O30" s="33"/>
      <c r="P30" s="33"/>
      <c r="Q30" s="34"/>
      <c r="R30" s="34"/>
    </row>
    <row r="31" spans="2:18" ht="4.5" customHeight="1" x14ac:dyDescent="0.2">
      <c r="E31" s="21"/>
      <c r="F31" s="32"/>
      <c r="G31" s="32"/>
      <c r="H31" s="33"/>
      <c r="I31" s="33"/>
      <c r="J31" s="32"/>
      <c r="K31" s="32"/>
      <c r="M31" s="33"/>
      <c r="N31" s="33"/>
      <c r="O31" s="33"/>
      <c r="P31" s="33"/>
      <c r="Q31" s="34"/>
      <c r="R31" s="34"/>
    </row>
    <row r="32" spans="2:18" ht="9.75" customHeight="1" x14ac:dyDescent="0.2">
      <c r="B32" s="39">
        <v>45299</v>
      </c>
      <c r="C32" s="39"/>
      <c r="D32" s="5" t="s">
        <v>43</v>
      </c>
      <c r="E32" s="21" t="s">
        <v>44</v>
      </c>
      <c r="F32" s="32" t="s">
        <v>45</v>
      </c>
      <c r="G32" s="32"/>
      <c r="H32" s="33" t="s">
        <v>46</v>
      </c>
      <c r="I32" s="33"/>
      <c r="J32" s="32" t="s">
        <v>25</v>
      </c>
      <c r="K32" s="32"/>
      <c r="M32" s="33" t="s">
        <v>26</v>
      </c>
      <c r="N32" s="33"/>
      <c r="O32" s="33"/>
      <c r="P32" s="33"/>
      <c r="Q32" s="34">
        <v>114.29</v>
      </c>
      <c r="R32" s="34"/>
    </row>
    <row r="33" spans="2:19" ht="12.75" hidden="1" customHeight="1" x14ac:dyDescent="0.2"/>
    <row r="34" spans="2:19" ht="4.5" customHeight="1" x14ac:dyDescent="0.2"/>
    <row r="35" spans="2:19" ht="9.75" customHeight="1" x14ac:dyDescent="0.2">
      <c r="B35" s="39">
        <v>45299</v>
      </c>
      <c r="C35" s="39"/>
      <c r="D35" s="5" t="s">
        <v>47</v>
      </c>
      <c r="E35" s="5" t="s">
        <v>48</v>
      </c>
      <c r="F35" s="32" t="s">
        <v>49</v>
      </c>
      <c r="G35" s="32"/>
      <c r="H35" s="33" t="s">
        <v>24</v>
      </c>
      <c r="I35" s="33"/>
      <c r="J35" s="32" t="s">
        <v>50</v>
      </c>
      <c r="K35" s="32"/>
      <c r="M35" s="33" t="s">
        <v>51</v>
      </c>
      <c r="N35" s="33"/>
      <c r="O35" s="33"/>
      <c r="P35" s="33"/>
      <c r="Q35" s="41">
        <v>255</v>
      </c>
      <c r="R35" s="41"/>
    </row>
    <row r="36" spans="2:19" ht="12.75" hidden="1" customHeight="1" x14ac:dyDescent="0.2"/>
    <row r="37" spans="2:19" ht="9.75" customHeight="1" x14ac:dyDescent="0.2">
      <c r="B37" s="39">
        <v>45322</v>
      </c>
      <c r="C37" s="39"/>
      <c r="D37" s="5" t="s">
        <v>108</v>
      </c>
      <c r="E37" s="5" t="s">
        <v>48</v>
      </c>
      <c r="F37" s="32" t="s">
        <v>49</v>
      </c>
      <c r="G37" s="32"/>
      <c r="H37" s="33" t="s">
        <v>24</v>
      </c>
      <c r="I37" s="33"/>
      <c r="J37" s="32" t="s">
        <v>50</v>
      </c>
      <c r="K37" s="32"/>
      <c r="M37" s="33" t="s">
        <v>51</v>
      </c>
      <c r="N37" s="33"/>
      <c r="O37" s="33"/>
      <c r="P37" s="33"/>
      <c r="Q37" s="41">
        <v>255</v>
      </c>
      <c r="R37" s="41"/>
    </row>
    <row r="38" spans="2:19" ht="12.75" hidden="1" customHeight="1" x14ac:dyDescent="0.2"/>
    <row r="39" spans="2:19" ht="12.75" customHeight="1" x14ac:dyDescent="0.2">
      <c r="B39" s="18"/>
      <c r="C39" s="18"/>
      <c r="D39" s="18"/>
      <c r="E39" s="19" t="s">
        <v>187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0">
        <f>SUM(Q35:R37)</f>
        <v>510</v>
      </c>
      <c r="S39" s="18"/>
    </row>
    <row r="40" spans="2:19" ht="4.5" customHeight="1" x14ac:dyDescent="0.2"/>
    <row r="41" spans="2:19" ht="9.75" customHeight="1" x14ac:dyDescent="0.2">
      <c r="B41" s="39">
        <v>45299</v>
      </c>
      <c r="C41" s="39"/>
      <c r="D41" s="5" t="s">
        <v>52</v>
      </c>
      <c r="E41" s="21" t="s">
        <v>53</v>
      </c>
      <c r="F41" s="32" t="s">
        <v>54</v>
      </c>
      <c r="G41" s="32"/>
      <c r="H41" s="33" t="s">
        <v>55</v>
      </c>
      <c r="I41" s="33"/>
      <c r="J41" s="32" t="s">
        <v>56</v>
      </c>
      <c r="K41" s="32"/>
      <c r="M41" s="33" t="s">
        <v>57</v>
      </c>
      <c r="N41" s="33"/>
      <c r="O41" s="33"/>
      <c r="P41" s="33"/>
      <c r="Q41" s="34">
        <v>1200</v>
      </c>
      <c r="R41" s="34"/>
    </row>
    <row r="42" spans="2:19" ht="12.75" hidden="1" customHeight="1" x14ac:dyDescent="0.2">
      <c r="E42" s="21"/>
      <c r="F42" s="32"/>
      <c r="G42" s="32"/>
      <c r="H42" s="33"/>
      <c r="I42" s="33"/>
      <c r="J42" s="32"/>
      <c r="K42" s="32"/>
      <c r="M42" s="33"/>
      <c r="N42" s="33"/>
      <c r="O42" s="33"/>
      <c r="P42" s="33"/>
      <c r="Q42" s="34"/>
      <c r="R42" s="34"/>
    </row>
    <row r="43" spans="2:19" ht="4.5" customHeight="1" x14ac:dyDescent="0.2">
      <c r="E43" s="21"/>
      <c r="F43" s="32"/>
      <c r="G43" s="32"/>
      <c r="H43" s="33"/>
      <c r="I43" s="33"/>
      <c r="J43" s="32"/>
      <c r="K43" s="32"/>
      <c r="M43" s="33"/>
      <c r="N43" s="33"/>
      <c r="O43" s="33"/>
      <c r="P43" s="33"/>
      <c r="Q43" s="34"/>
      <c r="R43" s="34"/>
    </row>
    <row r="44" spans="2:19" ht="9.75" customHeight="1" x14ac:dyDescent="0.2">
      <c r="B44" s="39">
        <v>45301</v>
      </c>
      <c r="C44" s="39"/>
      <c r="D44" s="5" t="s">
        <v>58</v>
      </c>
      <c r="E44" s="21" t="s">
        <v>59</v>
      </c>
      <c r="F44" s="32" t="s">
        <v>60</v>
      </c>
      <c r="G44" s="32"/>
      <c r="H44" s="33" t="s">
        <v>24</v>
      </c>
      <c r="I44" s="33"/>
      <c r="J44" s="32" t="s">
        <v>61</v>
      </c>
      <c r="K44" s="32"/>
      <c r="M44" s="33" t="s">
        <v>62</v>
      </c>
      <c r="N44" s="33"/>
      <c r="O44" s="33"/>
      <c r="P44" s="33"/>
      <c r="Q44" s="34">
        <v>107.56</v>
      </c>
      <c r="R44" s="34"/>
    </row>
    <row r="45" spans="2:19" ht="12.75" hidden="1" customHeight="1" x14ac:dyDescent="0.2">
      <c r="E45" s="21"/>
      <c r="F45" s="32"/>
      <c r="G45" s="32"/>
      <c r="H45" s="33"/>
      <c r="I45" s="33"/>
      <c r="J45" s="32"/>
      <c r="K45" s="32"/>
      <c r="M45" s="33"/>
      <c r="N45" s="33"/>
      <c r="O45" s="33"/>
      <c r="P45" s="33"/>
      <c r="Q45" s="34"/>
      <c r="R45" s="34"/>
    </row>
    <row r="46" spans="2:19" ht="4.5" customHeight="1" x14ac:dyDescent="0.2">
      <c r="E46" s="21"/>
      <c r="F46" s="32"/>
      <c r="G46" s="32"/>
      <c r="H46" s="33"/>
      <c r="I46" s="33"/>
      <c r="J46" s="32"/>
      <c r="K46" s="32"/>
      <c r="M46" s="33"/>
      <c r="N46" s="33"/>
      <c r="O46" s="33"/>
      <c r="P46" s="33"/>
      <c r="Q46" s="34"/>
      <c r="R46" s="34"/>
    </row>
    <row r="47" spans="2:19" ht="9.75" customHeight="1" x14ac:dyDescent="0.2">
      <c r="B47" s="39">
        <v>45301</v>
      </c>
      <c r="C47" s="39"/>
      <c r="D47" s="5" t="s">
        <v>63</v>
      </c>
      <c r="E47" s="21" t="s">
        <v>64</v>
      </c>
      <c r="F47" s="32" t="s">
        <v>65</v>
      </c>
      <c r="G47" s="32"/>
      <c r="H47" s="33" t="s">
        <v>18</v>
      </c>
      <c r="I47" s="33"/>
      <c r="J47" s="32" t="s">
        <v>66</v>
      </c>
      <c r="K47" s="32"/>
      <c r="M47" s="33" t="s">
        <v>67</v>
      </c>
      <c r="N47" s="33"/>
      <c r="O47" s="33"/>
      <c r="P47" s="33"/>
      <c r="Q47" s="34">
        <v>147.25</v>
      </c>
      <c r="R47" s="34"/>
    </row>
    <row r="48" spans="2:19" ht="12.75" hidden="1" customHeight="1" x14ac:dyDescent="0.2">
      <c r="E48" s="21"/>
      <c r="F48" s="32"/>
      <c r="G48" s="32"/>
      <c r="H48" s="33"/>
      <c r="I48" s="33"/>
      <c r="J48" s="32"/>
      <c r="K48" s="32"/>
      <c r="M48" s="33"/>
      <c r="N48" s="33"/>
      <c r="O48" s="33"/>
      <c r="P48" s="33"/>
      <c r="Q48" s="34"/>
      <c r="R48" s="34"/>
    </row>
    <row r="49" spans="2:19" ht="4.5" customHeight="1" x14ac:dyDescent="0.2">
      <c r="E49" s="21"/>
      <c r="F49" s="32"/>
      <c r="G49" s="32"/>
      <c r="H49" s="33"/>
      <c r="I49" s="33"/>
      <c r="J49" s="32"/>
      <c r="K49" s="32"/>
      <c r="M49" s="33"/>
      <c r="N49" s="33"/>
      <c r="O49" s="33"/>
      <c r="P49" s="33"/>
      <c r="Q49" s="34"/>
      <c r="R49" s="34"/>
    </row>
    <row r="50" spans="2:19" ht="9.75" customHeight="1" x14ac:dyDescent="0.2">
      <c r="B50" s="39">
        <v>45315</v>
      </c>
      <c r="C50" s="39"/>
      <c r="D50" s="5" t="s">
        <v>76</v>
      </c>
      <c r="E50" s="21" t="s">
        <v>77</v>
      </c>
      <c r="F50" s="32" t="s">
        <v>78</v>
      </c>
      <c r="G50" s="32"/>
      <c r="H50" s="33" t="s">
        <v>18</v>
      </c>
      <c r="I50" s="33"/>
      <c r="J50" s="32" t="s">
        <v>79</v>
      </c>
      <c r="K50" s="32"/>
      <c r="M50" s="33" t="s">
        <v>80</v>
      </c>
      <c r="N50" s="33"/>
      <c r="O50" s="33"/>
      <c r="P50" s="33"/>
      <c r="Q50" s="34">
        <v>49.77</v>
      </c>
      <c r="R50" s="34"/>
    </row>
    <row r="51" spans="2:19" ht="12.75" hidden="1" customHeight="1" x14ac:dyDescent="0.2"/>
    <row r="52" spans="2:19" ht="4.5" customHeight="1" x14ac:dyDescent="0.2"/>
    <row r="53" spans="2:19" ht="9.75" customHeight="1" x14ac:dyDescent="0.2">
      <c r="B53" s="39">
        <v>45322</v>
      </c>
      <c r="C53" s="39"/>
      <c r="D53" s="5" t="s">
        <v>81</v>
      </c>
      <c r="E53" s="5" t="s">
        <v>82</v>
      </c>
      <c r="F53" s="32" t="s">
        <v>83</v>
      </c>
      <c r="G53" s="32"/>
      <c r="H53" s="33" t="s">
        <v>84</v>
      </c>
      <c r="I53" s="33"/>
      <c r="J53" s="32" t="s">
        <v>50</v>
      </c>
      <c r="K53" s="32"/>
      <c r="M53" s="33" t="s">
        <v>51</v>
      </c>
      <c r="N53" s="33"/>
      <c r="O53" s="33"/>
      <c r="P53" s="33"/>
      <c r="Q53" s="41">
        <v>501.44</v>
      </c>
      <c r="R53" s="41"/>
    </row>
    <row r="54" spans="2:19" ht="12.75" hidden="1" customHeight="1" x14ac:dyDescent="0.2"/>
    <row r="55" spans="2:19" ht="4.5" customHeight="1" x14ac:dyDescent="0.2"/>
    <row r="56" spans="2:19" ht="9.75" customHeight="1" x14ac:dyDescent="0.2">
      <c r="B56" s="39">
        <v>45322</v>
      </c>
      <c r="C56" s="39"/>
      <c r="D56" s="5" t="s">
        <v>85</v>
      </c>
      <c r="E56" s="5" t="s">
        <v>82</v>
      </c>
      <c r="F56" s="32" t="s">
        <v>83</v>
      </c>
      <c r="G56" s="32"/>
      <c r="H56" s="33" t="s">
        <v>84</v>
      </c>
      <c r="I56" s="33"/>
      <c r="J56" s="32" t="s">
        <v>50</v>
      </c>
      <c r="K56" s="32"/>
      <c r="M56" s="33" t="s">
        <v>51</v>
      </c>
      <c r="N56" s="33"/>
      <c r="O56" s="33"/>
      <c r="P56" s="33"/>
      <c r="Q56" s="41">
        <v>59.06</v>
      </c>
      <c r="R56" s="41"/>
    </row>
    <row r="57" spans="2:19" ht="12.75" hidden="1" customHeight="1" x14ac:dyDescent="0.2"/>
    <row r="58" spans="2:19" ht="4.5" customHeight="1" x14ac:dyDescent="0.2"/>
    <row r="59" spans="2:19" ht="9.75" customHeight="1" x14ac:dyDescent="0.2">
      <c r="B59" s="39">
        <v>45322</v>
      </c>
      <c r="C59" s="39"/>
      <c r="D59" s="5" t="s">
        <v>86</v>
      </c>
      <c r="E59" s="5" t="s">
        <v>82</v>
      </c>
      <c r="F59" s="32" t="s">
        <v>83</v>
      </c>
      <c r="G59" s="32"/>
      <c r="H59" s="33" t="s">
        <v>84</v>
      </c>
      <c r="I59" s="33"/>
      <c r="J59" s="32" t="s">
        <v>50</v>
      </c>
      <c r="K59" s="32"/>
      <c r="M59" s="33" t="s">
        <v>51</v>
      </c>
      <c r="N59" s="33"/>
      <c r="O59" s="33"/>
      <c r="P59" s="33"/>
      <c r="Q59" s="41">
        <v>116.59</v>
      </c>
      <c r="R59" s="41"/>
    </row>
    <row r="60" spans="2:19" ht="12.75" hidden="1" customHeight="1" x14ac:dyDescent="0.2"/>
    <row r="61" spans="2:19" ht="4.5" customHeight="1" x14ac:dyDescent="0.2"/>
    <row r="62" spans="2:19" ht="9.75" customHeight="1" x14ac:dyDescent="0.2">
      <c r="B62" s="39">
        <v>45322</v>
      </c>
      <c r="C62" s="39"/>
      <c r="D62" s="5" t="s">
        <v>87</v>
      </c>
      <c r="E62" s="5" t="s">
        <v>82</v>
      </c>
      <c r="F62" s="32" t="s">
        <v>83</v>
      </c>
      <c r="G62" s="32"/>
      <c r="H62" s="33" t="s">
        <v>84</v>
      </c>
      <c r="I62" s="33"/>
      <c r="J62" s="32" t="s">
        <v>50</v>
      </c>
      <c r="K62" s="32"/>
      <c r="M62" s="33" t="s">
        <v>51</v>
      </c>
      <c r="N62" s="33"/>
      <c r="O62" s="33"/>
      <c r="P62" s="33"/>
      <c r="Q62" s="41">
        <v>597.51</v>
      </c>
      <c r="R62" s="41"/>
    </row>
    <row r="63" spans="2:19" ht="12.75" hidden="1" customHeight="1" x14ac:dyDescent="0.2"/>
    <row r="64" spans="2:19" ht="12.75" customHeight="1" x14ac:dyDescent="0.2">
      <c r="B64" s="18"/>
      <c r="C64" s="18"/>
      <c r="D64" s="18"/>
      <c r="E64" s="19" t="s">
        <v>188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0">
        <f>Q53+Q56+Q59+Q62</f>
        <v>1274.5999999999999</v>
      </c>
      <c r="S64" s="18"/>
    </row>
    <row r="65" spans="2:19" ht="4.5" customHeight="1" x14ac:dyDescent="0.2"/>
    <row r="66" spans="2:19" ht="9.75" customHeight="1" x14ac:dyDescent="0.2">
      <c r="B66" s="39">
        <v>45322</v>
      </c>
      <c r="C66" s="39"/>
      <c r="D66" s="5" t="s">
        <v>88</v>
      </c>
      <c r="E66" s="5" t="s">
        <v>89</v>
      </c>
      <c r="F66" s="32" t="s">
        <v>90</v>
      </c>
      <c r="G66" s="32"/>
      <c r="H66" s="33" t="s">
        <v>91</v>
      </c>
      <c r="I66" s="33"/>
      <c r="J66" s="32" t="s">
        <v>50</v>
      </c>
      <c r="K66" s="32"/>
      <c r="M66" s="33" t="s">
        <v>51</v>
      </c>
      <c r="N66" s="33"/>
      <c r="O66" s="33"/>
      <c r="P66" s="33"/>
      <c r="Q66" s="41">
        <v>628.71</v>
      </c>
      <c r="R66" s="41"/>
    </row>
    <row r="67" spans="2:19" ht="12.75" hidden="1" customHeight="1" x14ac:dyDescent="0.2"/>
    <row r="68" spans="2:19" ht="4.5" customHeight="1" x14ac:dyDescent="0.2"/>
    <row r="69" spans="2:19" ht="9.75" customHeight="1" x14ac:dyDescent="0.2">
      <c r="B69" s="39">
        <v>45322</v>
      </c>
      <c r="C69" s="39"/>
      <c r="D69" s="5" t="s">
        <v>92</v>
      </c>
      <c r="E69" s="5" t="s">
        <v>89</v>
      </c>
      <c r="F69" s="32" t="s">
        <v>90</v>
      </c>
      <c r="G69" s="32"/>
      <c r="H69" s="33" t="s">
        <v>91</v>
      </c>
      <c r="I69" s="33"/>
      <c r="J69" s="32" t="s">
        <v>50</v>
      </c>
      <c r="K69" s="32"/>
      <c r="M69" s="33" t="s">
        <v>51</v>
      </c>
      <c r="N69" s="33"/>
      <c r="O69" s="33"/>
      <c r="P69" s="33"/>
      <c r="Q69" s="41">
        <v>230.57</v>
      </c>
      <c r="R69" s="41"/>
    </row>
    <row r="70" spans="2:19" ht="12.75" hidden="1" customHeight="1" x14ac:dyDescent="0.2"/>
    <row r="71" spans="2:19" ht="4.5" customHeight="1" x14ac:dyDescent="0.2"/>
    <row r="72" spans="2:19" ht="9.75" customHeight="1" x14ac:dyDescent="0.2">
      <c r="B72" s="39">
        <v>45322</v>
      </c>
      <c r="C72" s="39"/>
      <c r="D72" s="5" t="s">
        <v>93</v>
      </c>
      <c r="E72" s="5" t="s">
        <v>89</v>
      </c>
      <c r="F72" s="32" t="s">
        <v>90</v>
      </c>
      <c r="G72" s="32"/>
      <c r="H72" s="33" t="s">
        <v>91</v>
      </c>
      <c r="I72" s="33"/>
      <c r="J72" s="32" t="s">
        <v>50</v>
      </c>
      <c r="K72" s="32"/>
      <c r="M72" s="33" t="s">
        <v>51</v>
      </c>
      <c r="N72" s="33"/>
      <c r="O72" s="33"/>
      <c r="P72" s="33"/>
      <c r="Q72" s="41">
        <v>50.96</v>
      </c>
      <c r="R72" s="41"/>
    </row>
    <row r="73" spans="2:19" ht="12.75" hidden="1" customHeight="1" x14ac:dyDescent="0.2"/>
    <row r="74" spans="2:19" ht="4.5" customHeight="1" x14ac:dyDescent="0.2"/>
    <row r="75" spans="2:19" ht="9.75" customHeight="1" x14ac:dyDescent="0.2">
      <c r="B75" s="39">
        <v>45322</v>
      </c>
      <c r="C75" s="39"/>
      <c r="D75" s="5" t="s">
        <v>94</v>
      </c>
      <c r="E75" s="5" t="s">
        <v>89</v>
      </c>
      <c r="F75" s="32" t="s">
        <v>90</v>
      </c>
      <c r="G75" s="32"/>
      <c r="H75" s="33" t="s">
        <v>91</v>
      </c>
      <c r="I75" s="33"/>
      <c r="J75" s="32" t="s">
        <v>50</v>
      </c>
      <c r="K75" s="32"/>
      <c r="M75" s="33" t="s">
        <v>51</v>
      </c>
      <c r="N75" s="33"/>
      <c r="O75" s="33"/>
      <c r="P75" s="33"/>
      <c r="Q75" s="41">
        <v>82.78</v>
      </c>
      <c r="R75" s="41"/>
    </row>
    <row r="76" spans="2:19" ht="12.75" hidden="1" customHeight="1" x14ac:dyDescent="0.2"/>
    <row r="77" spans="2:19" ht="4.5" customHeight="1" x14ac:dyDescent="0.2"/>
    <row r="78" spans="2:19" ht="9.75" customHeight="1" x14ac:dyDescent="0.2">
      <c r="B78" s="39">
        <v>45322</v>
      </c>
      <c r="C78" s="39"/>
      <c r="D78" s="5" t="s">
        <v>95</v>
      </c>
      <c r="E78" s="5" t="s">
        <v>89</v>
      </c>
      <c r="F78" s="32" t="s">
        <v>90</v>
      </c>
      <c r="G78" s="32"/>
      <c r="H78" s="33" t="s">
        <v>91</v>
      </c>
      <c r="I78" s="33"/>
      <c r="J78" s="32" t="s">
        <v>50</v>
      </c>
      <c r="K78" s="32"/>
      <c r="M78" s="33" t="s">
        <v>51</v>
      </c>
      <c r="N78" s="33"/>
      <c r="O78" s="33"/>
      <c r="P78" s="33"/>
      <c r="Q78" s="41">
        <v>207.49</v>
      </c>
      <c r="R78" s="41"/>
    </row>
    <row r="79" spans="2:19" ht="12.75" hidden="1" customHeight="1" x14ac:dyDescent="0.2"/>
    <row r="80" spans="2:19" ht="12.75" customHeight="1" x14ac:dyDescent="0.2">
      <c r="B80" s="18"/>
      <c r="C80" s="18"/>
      <c r="D80" s="18"/>
      <c r="E80" s="19" t="s">
        <v>189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0">
        <f>Q66+Q69+Q72+Q75+Q78</f>
        <v>1200.51</v>
      </c>
      <c r="S80" s="18"/>
    </row>
    <row r="81" spans="2:19" ht="9.75" customHeight="1" x14ac:dyDescent="0.2">
      <c r="B81" s="39">
        <v>45322</v>
      </c>
      <c r="C81" s="39"/>
      <c r="D81" s="5" t="s">
        <v>96</v>
      </c>
      <c r="E81" s="21" t="s">
        <v>97</v>
      </c>
      <c r="F81" s="32" t="s">
        <v>98</v>
      </c>
      <c r="G81" s="32"/>
      <c r="H81" s="33" t="s">
        <v>18</v>
      </c>
      <c r="I81" s="33"/>
      <c r="J81" s="32" t="s">
        <v>19</v>
      </c>
      <c r="K81" s="32"/>
      <c r="M81" s="33" t="s">
        <v>20</v>
      </c>
      <c r="N81" s="33"/>
      <c r="O81" s="33"/>
      <c r="P81" s="33"/>
      <c r="Q81" s="34">
        <v>55</v>
      </c>
      <c r="R81" s="34"/>
    </row>
    <row r="82" spans="2:19" ht="12.75" hidden="1" customHeight="1" x14ac:dyDescent="0.2">
      <c r="E82" s="21"/>
      <c r="F82" s="32"/>
      <c r="G82" s="32"/>
      <c r="H82" s="33"/>
      <c r="I82" s="33"/>
      <c r="J82" s="32"/>
      <c r="K82" s="32"/>
      <c r="M82" s="33"/>
      <c r="N82" s="33"/>
      <c r="O82" s="33"/>
      <c r="P82" s="33"/>
      <c r="Q82" s="34"/>
      <c r="R82" s="34"/>
    </row>
    <row r="83" spans="2:19" ht="4.5" customHeight="1" x14ac:dyDescent="0.2">
      <c r="E83" s="21"/>
      <c r="F83" s="32"/>
      <c r="G83" s="32"/>
      <c r="H83" s="33"/>
      <c r="I83" s="33"/>
      <c r="J83" s="32"/>
      <c r="K83" s="32"/>
      <c r="M83" s="33"/>
      <c r="N83" s="33"/>
      <c r="O83" s="33"/>
      <c r="P83" s="33"/>
      <c r="Q83" s="34"/>
      <c r="R83" s="34"/>
    </row>
    <row r="84" spans="2:19" ht="9.75" customHeight="1" x14ac:dyDescent="0.2">
      <c r="B84" s="39">
        <v>45322</v>
      </c>
      <c r="C84" s="39"/>
      <c r="D84" s="5" t="s">
        <v>99</v>
      </c>
      <c r="E84" s="21" t="s">
        <v>100</v>
      </c>
      <c r="F84" s="32" t="s">
        <v>101</v>
      </c>
      <c r="G84" s="32"/>
      <c r="H84" s="33" t="s">
        <v>102</v>
      </c>
      <c r="I84" s="33"/>
      <c r="J84" s="32" t="s">
        <v>66</v>
      </c>
      <c r="K84" s="32"/>
      <c r="M84" s="33" t="s">
        <v>67</v>
      </c>
      <c r="N84" s="33"/>
      <c r="O84" s="33"/>
      <c r="P84" s="33"/>
      <c r="Q84" s="34">
        <v>419.38</v>
      </c>
      <c r="R84" s="34"/>
    </row>
    <row r="85" spans="2:19" ht="12.75" hidden="1" customHeight="1" x14ac:dyDescent="0.2"/>
    <row r="86" spans="2:19" ht="4.5" customHeight="1" x14ac:dyDescent="0.2"/>
    <row r="87" spans="2:19" ht="9.75" customHeight="1" x14ac:dyDescent="0.2">
      <c r="B87" s="39">
        <v>45322</v>
      </c>
      <c r="C87" s="39"/>
      <c r="D87" s="5" t="s">
        <v>103</v>
      </c>
      <c r="E87" s="5" t="s">
        <v>104</v>
      </c>
      <c r="F87" s="32" t="s">
        <v>105</v>
      </c>
      <c r="G87" s="32"/>
      <c r="H87" s="33" t="s">
        <v>24</v>
      </c>
      <c r="I87" s="33"/>
      <c r="J87" s="32" t="s">
        <v>30</v>
      </c>
      <c r="K87" s="32"/>
      <c r="M87" s="33" t="s">
        <v>31</v>
      </c>
      <c r="N87" s="33"/>
      <c r="O87" s="33"/>
      <c r="P87" s="33"/>
      <c r="Q87" s="41">
        <v>126.35</v>
      </c>
      <c r="R87" s="41"/>
    </row>
    <row r="88" spans="2:19" ht="12.75" hidden="1" customHeight="1" x14ac:dyDescent="0.2"/>
    <row r="89" spans="2:19" ht="4.5" customHeight="1" x14ac:dyDescent="0.2"/>
    <row r="90" spans="2:19" ht="9.75" customHeight="1" x14ac:dyDescent="0.2">
      <c r="B90" s="39">
        <v>45322</v>
      </c>
      <c r="C90" s="39"/>
      <c r="D90" s="5" t="s">
        <v>106</v>
      </c>
      <c r="E90" s="5" t="s">
        <v>104</v>
      </c>
      <c r="F90" s="32" t="s">
        <v>105</v>
      </c>
      <c r="G90" s="32"/>
      <c r="H90" s="33" t="s">
        <v>24</v>
      </c>
      <c r="I90" s="33"/>
      <c r="J90" s="32" t="s">
        <v>30</v>
      </c>
      <c r="K90" s="32"/>
      <c r="M90" s="33" t="s">
        <v>31</v>
      </c>
      <c r="N90" s="33"/>
      <c r="O90" s="33"/>
      <c r="P90" s="33"/>
      <c r="Q90" s="41">
        <v>150.49</v>
      </c>
      <c r="R90" s="41"/>
    </row>
    <row r="91" spans="2:19" ht="12.75" hidden="1" customHeight="1" x14ac:dyDescent="0.2"/>
    <row r="92" spans="2:19" ht="4.5" customHeight="1" x14ac:dyDescent="0.2"/>
    <row r="93" spans="2:19" ht="9.75" customHeight="1" x14ac:dyDescent="0.2">
      <c r="B93" s="39">
        <v>45322</v>
      </c>
      <c r="C93" s="39"/>
      <c r="D93" s="5" t="s">
        <v>107</v>
      </c>
      <c r="E93" s="5" t="s">
        <v>104</v>
      </c>
      <c r="F93" s="32" t="s">
        <v>105</v>
      </c>
      <c r="G93" s="32"/>
      <c r="H93" s="33" t="s">
        <v>24</v>
      </c>
      <c r="I93" s="33"/>
      <c r="J93" s="32" t="s">
        <v>30</v>
      </c>
      <c r="K93" s="32"/>
      <c r="M93" s="33" t="s">
        <v>31</v>
      </c>
      <c r="N93" s="33"/>
      <c r="O93" s="33"/>
      <c r="P93" s="33"/>
      <c r="Q93" s="41">
        <v>160.65</v>
      </c>
      <c r="R93" s="41"/>
    </row>
    <row r="94" spans="2:19" ht="12.75" hidden="1" customHeight="1" x14ac:dyDescent="0.2"/>
    <row r="95" spans="2:19" ht="12.75" customHeight="1" x14ac:dyDescent="0.2">
      <c r="B95" s="18"/>
      <c r="C95" s="18"/>
      <c r="D95" s="18"/>
      <c r="E95" s="19" t="s">
        <v>197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0">
        <f>SUM(Q87:R93)</f>
        <v>437.49</v>
      </c>
      <c r="S95" s="18"/>
    </row>
    <row r="96" spans="2:19" ht="4.5" customHeight="1" x14ac:dyDescent="0.2"/>
    <row r="97" spans="2:19" ht="9.75" customHeight="1" x14ac:dyDescent="0.2">
      <c r="B97" s="39">
        <v>45322</v>
      </c>
      <c r="C97" s="39"/>
      <c r="D97" s="5" t="s">
        <v>109</v>
      </c>
      <c r="E97" s="5" t="s">
        <v>110</v>
      </c>
      <c r="F97" s="32" t="s">
        <v>111</v>
      </c>
      <c r="G97" s="32"/>
      <c r="H97" s="33" t="s">
        <v>18</v>
      </c>
      <c r="I97" s="33"/>
      <c r="J97" s="32" t="s">
        <v>50</v>
      </c>
      <c r="K97" s="32"/>
      <c r="M97" s="33" t="s">
        <v>51</v>
      </c>
      <c r="N97" s="33"/>
      <c r="O97" s="33"/>
      <c r="P97" s="33"/>
      <c r="Q97" s="41">
        <v>29.4</v>
      </c>
      <c r="R97" s="41"/>
    </row>
    <row r="98" spans="2:19" ht="12.75" hidden="1" customHeight="1" x14ac:dyDescent="0.2"/>
    <row r="99" spans="2:19" ht="9.75" customHeight="1" x14ac:dyDescent="0.2">
      <c r="B99" s="39">
        <v>45322</v>
      </c>
      <c r="C99" s="39"/>
      <c r="D99" s="5" t="s">
        <v>163</v>
      </c>
      <c r="E99" s="5" t="s">
        <v>110</v>
      </c>
      <c r="F99" s="32" t="s">
        <v>111</v>
      </c>
      <c r="G99" s="32"/>
      <c r="H99" s="33" t="s">
        <v>18</v>
      </c>
      <c r="I99" s="33"/>
      <c r="J99" s="32" t="s">
        <v>50</v>
      </c>
      <c r="K99" s="32"/>
      <c r="M99" s="33" t="s">
        <v>51</v>
      </c>
      <c r="N99" s="33"/>
      <c r="O99" s="33"/>
      <c r="P99" s="33"/>
      <c r="Q99" s="41">
        <f>145.32-46.13</f>
        <v>99.19</v>
      </c>
      <c r="R99" s="41"/>
    </row>
    <row r="100" spans="2:19" ht="12.75" hidden="1" customHeight="1" x14ac:dyDescent="0.2"/>
    <row r="101" spans="2:19" ht="12.75" customHeight="1" x14ac:dyDescent="0.2">
      <c r="B101" s="18"/>
      <c r="C101" s="18"/>
      <c r="D101" s="18"/>
      <c r="E101" s="19" t="s">
        <v>196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0">
        <f>SUM(Q97:R99)</f>
        <v>128.59</v>
      </c>
      <c r="S101" s="18"/>
    </row>
    <row r="102" spans="2:19" ht="4.5" customHeight="1" x14ac:dyDescent="0.2"/>
    <row r="103" spans="2:19" ht="4.5" customHeight="1" x14ac:dyDescent="0.2"/>
    <row r="104" spans="2:19" ht="9.75" customHeight="1" x14ac:dyDescent="0.2">
      <c r="B104" s="39">
        <v>45322</v>
      </c>
      <c r="C104" s="39"/>
      <c r="D104" s="5" t="s">
        <v>112</v>
      </c>
      <c r="E104" s="5" t="s">
        <v>113</v>
      </c>
      <c r="F104" s="32" t="s">
        <v>114</v>
      </c>
      <c r="G104" s="32"/>
      <c r="H104" s="33" t="s">
        <v>46</v>
      </c>
      <c r="I104" s="33"/>
      <c r="J104" s="32" t="s">
        <v>50</v>
      </c>
      <c r="K104" s="32"/>
      <c r="M104" s="33" t="s">
        <v>51</v>
      </c>
      <c r="N104" s="33"/>
      <c r="O104" s="33"/>
      <c r="P104" s="33"/>
      <c r="Q104" s="41">
        <v>219.67</v>
      </c>
      <c r="R104" s="41"/>
    </row>
    <row r="105" spans="2:19" ht="12.75" hidden="1" customHeight="1" x14ac:dyDescent="0.2"/>
    <row r="106" spans="2:19" ht="4.5" customHeight="1" x14ac:dyDescent="0.2"/>
    <row r="107" spans="2:19" ht="9.75" customHeight="1" x14ac:dyDescent="0.2">
      <c r="B107" s="39">
        <v>45322</v>
      </c>
      <c r="C107" s="39"/>
      <c r="D107" s="5" t="s">
        <v>115</v>
      </c>
      <c r="E107" s="5" t="s">
        <v>113</v>
      </c>
      <c r="F107" s="32" t="s">
        <v>114</v>
      </c>
      <c r="G107" s="32"/>
      <c r="H107" s="33" t="s">
        <v>46</v>
      </c>
      <c r="I107" s="33"/>
      <c r="J107" s="32" t="s">
        <v>66</v>
      </c>
      <c r="K107" s="32"/>
      <c r="M107" s="33" t="s">
        <v>67</v>
      </c>
      <c r="N107" s="33"/>
      <c r="O107" s="33"/>
      <c r="P107" s="33"/>
      <c r="Q107" s="41">
        <v>54.63</v>
      </c>
      <c r="R107" s="41"/>
    </row>
    <row r="108" spans="2:19" ht="12.75" hidden="1" customHeight="1" x14ac:dyDescent="0.2"/>
    <row r="109" spans="2:19" ht="4.5" customHeight="1" x14ac:dyDescent="0.2"/>
    <row r="110" spans="2:19" ht="9.75" customHeight="1" x14ac:dyDescent="0.2">
      <c r="B110" s="39">
        <v>45322</v>
      </c>
      <c r="C110" s="39"/>
      <c r="D110" s="5" t="s">
        <v>116</v>
      </c>
      <c r="E110" s="5" t="s">
        <v>113</v>
      </c>
      <c r="F110" s="32" t="s">
        <v>114</v>
      </c>
      <c r="G110" s="32"/>
      <c r="H110" s="33" t="s">
        <v>46</v>
      </c>
      <c r="I110" s="33"/>
      <c r="J110" s="32" t="s">
        <v>66</v>
      </c>
      <c r="K110" s="32"/>
      <c r="M110" s="33" t="s">
        <v>67</v>
      </c>
      <c r="N110" s="33"/>
      <c r="O110" s="33"/>
      <c r="P110" s="33"/>
      <c r="Q110" s="41">
        <v>38.880000000000003</v>
      </c>
      <c r="R110" s="41"/>
    </row>
    <row r="111" spans="2:19" ht="12.75" hidden="1" customHeight="1" x14ac:dyDescent="0.2"/>
    <row r="112" spans="2:19" ht="4.5" customHeight="1" x14ac:dyDescent="0.2"/>
    <row r="113" spans="2:19" ht="9.75" customHeight="1" x14ac:dyDescent="0.2">
      <c r="B113" s="39">
        <v>45322</v>
      </c>
      <c r="C113" s="39"/>
      <c r="D113" s="5" t="s">
        <v>117</v>
      </c>
      <c r="E113" s="5" t="s">
        <v>113</v>
      </c>
      <c r="F113" s="32" t="s">
        <v>114</v>
      </c>
      <c r="G113" s="32"/>
      <c r="H113" s="33" t="s">
        <v>46</v>
      </c>
      <c r="I113" s="33"/>
      <c r="J113" s="32" t="s">
        <v>50</v>
      </c>
      <c r="K113" s="32"/>
      <c r="M113" s="33" t="s">
        <v>51</v>
      </c>
      <c r="N113" s="33"/>
      <c r="O113" s="33"/>
      <c r="P113" s="33"/>
      <c r="Q113" s="41">
        <v>86.17</v>
      </c>
      <c r="R113" s="41"/>
    </row>
    <row r="114" spans="2:19" ht="12.75" hidden="1" customHeight="1" x14ac:dyDescent="0.2"/>
    <row r="115" spans="2:19" ht="4.5" customHeight="1" x14ac:dyDescent="0.2"/>
    <row r="116" spans="2:19" ht="9.75" customHeight="1" x14ac:dyDescent="0.2">
      <c r="B116" s="39">
        <v>45322</v>
      </c>
      <c r="C116" s="39"/>
      <c r="D116" s="5" t="s">
        <v>118</v>
      </c>
      <c r="E116" s="5" t="s">
        <v>113</v>
      </c>
      <c r="F116" s="32" t="s">
        <v>114</v>
      </c>
      <c r="G116" s="32"/>
      <c r="H116" s="33" t="s">
        <v>46</v>
      </c>
      <c r="I116" s="33"/>
      <c r="J116" s="32" t="s">
        <v>50</v>
      </c>
      <c r="K116" s="32"/>
      <c r="M116" s="33" t="s">
        <v>51</v>
      </c>
      <c r="N116" s="33"/>
      <c r="O116" s="33"/>
      <c r="P116" s="33"/>
      <c r="Q116" s="41">
        <v>356.37</v>
      </c>
      <c r="R116" s="41"/>
    </row>
    <row r="117" spans="2:19" ht="12.75" hidden="1" customHeight="1" x14ac:dyDescent="0.2"/>
    <row r="118" spans="2:19" ht="4.5" customHeight="1" x14ac:dyDescent="0.2"/>
    <row r="119" spans="2:19" ht="9.75" customHeight="1" x14ac:dyDescent="0.2">
      <c r="B119" s="39">
        <v>45322</v>
      </c>
      <c r="C119" s="39"/>
      <c r="D119" s="5" t="s">
        <v>168</v>
      </c>
      <c r="E119" s="5" t="s">
        <v>113</v>
      </c>
      <c r="F119" s="32" t="s">
        <v>114</v>
      </c>
      <c r="G119" s="32"/>
      <c r="H119" s="33" t="s">
        <v>46</v>
      </c>
      <c r="I119" s="33"/>
      <c r="J119" s="32" t="s">
        <v>169</v>
      </c>
      <c r="K119" s="32"/>
      <c r="M119" s="33" t="s">
        <v>170</v>
      </c>
      <c r="N119" s="33"/>
      <c r="O119" s="33"/>
      <c r="P119" s="33"/>
      <c r="Q119" s="41">
        <v>28.7</v>
      </c>
      <c r="R119" s="41"/>
    </row>
    <row r="120" spans="2:19" ht="12.75" hidden="1" customHeight="1" x14ac:dyDescent="0.2"/>
    <row r="121" spans="2:19" ht="4.5" customHeight="1" x14ac:dyDescent="0.2"/>
    <row r="122" spans="2:19" ht="9.75" customHeight="1" x14ac:dyDescent="0.2">
      <c r="B122" s="39">
        <v>45322</v>
      </c>
      <c r="C122" s="39"/>
      <c r="D122" s="5" t="s">
        <v>168</v>
      </c>
      <c r="E122" s="5" t="s">
        <v>113</v>
      </c>
      <c r="F122" s="32" t="s">
        <v>114</v>
      </c>
      <c r="G122" s="32"/>
      <c r="H122" s="33" t="s">
        <v>46</v>
      </c>
      <c r="I122" s="33"/>
      <c r="J122" s="32" t="s">
        <v>66</v>
      </c>
      <c r="K122" s="32"/>
      <c r="M122" s="33" t="s">
        <v>67</v>
      </c>
      <c r="N122" s="33"/>
      <c r="O122" s="33"/>
      <c r="P122" s="33"/>
      <c r="Q122" s="41">
        <v>9.0299999999999994</v>
      </c>
      <c r="R122" s="41"/>
    </row>
    <row r="123" spans="2:19" ht="12.75" customHeight="1" x14ac:dyDescent="0.2">
      <c r="B123" s="18"/>
      <c r="C123" s="18"/>
      <c r="D123" s="18"/>
      <c r="E123" s="19" t="s">
        <v>195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20">
        <f>SUM(Q104:R122)</f>
        <v>793.45</v>
      </c>
      <c r="S123" s="18"/>
    </row>
    <row r="124" spans="2:19" ht="4.5" customHeight="1" x14ac:dyDescent="0.2"/>
    <row r="125" spans="2:19" ht="9.75" customHeight="1" x14ac:dyDescent="0.2">
      <c r="B125" s="39">
        <v>45322</v>
      </c>
      <c r="C125" s="39"/>
      <c r="D125" s="5" t="s">
        <v>119</v>
      </c>
      <c r="E125" s="5" t="s">
        <v>120</v>
      </c>
      <c r="F125" s="32" t="s">
        <v>121</v>
      </c>
      <c r="G125" s="32"/>
      <c r="H125" s="33" t="s">
        <v>46</v>
      </c>
      <c r="I125" s="33"/>
      <c r="J125" s="32" t="s">
        <v>41</v>
      </c>
      <c r="K125" s="32"/>
      <c r="M125" s="33" t="s">
        <v>42</v>
      </c>
      <c r="N125" s="33"/>
      <c r="O125" s="33"/>
      <c r="P125" s="33"/>
      <c r="Q125" s="41">
        <v>1.66</v>
      </c>
      <c r="R125" s="41"/>
    </row>
    <row r="126" spans="2:19" ht="12.75" hidden="1" customHeight="1" x14ac:dyDescent="0.2"/>
    <row r="127" spans="2:19" ht="4.5" customHeight="1" x14ac:dyDescent="0.2"/>
    <row r="128" spans="2:19" ht="9.75" customHeight="1" x14ac:dyDescent="0.2">
      <c r="B128" s="39">
        <v>45322</v>
      </c>
      <c r="C128" s="39"/>
      <c r="D128" s="5" t="s">
        <v>122</v>
      </c>
      <c r="E128" s="5" t="s">
        <v>120</v>
      </c>
      <c r="F128" s="32" t="s">
        <v>121</v>
      </c>
      <c r="G128" s="32"/>
      <c r="H128" s="33" t="s">
        <v>46</v>
      </c>
      <c r="I128" s="33"/>
      <c r="J128" s="32" t="s">
        <v>41</v>
      </c>
      <c r="K128" s="32"/>
      <c r="M128" s="33" t="s">
        <v>42</v>
      </c>
      <c r="N128" s="33"/>
      <c r="O128" s="33"/>
      <c r="P128" s="33"/>
      <c r="Q128" s="41">
        <v>73</v>
      </c>
      <c r="R128" s="41"/>
    </row>
    <row r="129" spans="2:19" ht="12.75" hidden="1" customHeight="1" x14ac:dyDescent="0.2"/>
    <row r="130" spans="2:19" ht="12.75" customHeight="1" x14ac:dyDescent="0.2">
      <c r="B130" s="18"/>
      <c r="C130" s="18"/>
      <c r="D130" s="18"/>
      <c r="E130" s="19" t="s">
        <v>194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20">
        <f>SUM(Q125:R128)</f>
        <v>74.66</v>
      </c>
      <c r="S130" s="18"/>
    </row>
    <row r="131" spans="2:19" ht="4.5" customHeight="1" x14ac:dyDescent="0.2"/>
    <row r="132" spans="2:19" ht="9.75" customHeight="1" x14ac:dyDescent="0.2">
      <c r="B132" s="39">
        <v>45322</v>
      </c>
      <c r="C132" s="39"/>
      <c r="D132" s="5" t="s">
        <v>123</v>
      </c>
      <c r="E132" s="5" t="s">
        <v>124</v>
      </c>
      <c r="F132" s="32" t="s">
        <v>125</v>
      </c>
      <c r="G132" s="32"/>
      <c r="H132" s="33" t="s">
        <v>46</v>
      </c>
      <c r="I132" s="33"/>
      <c r="J132" s="32" t="s">
        <v>35</v>
      </c>
      <c r="K132" s="32"/>
      <c r="M132" s="33" t="s">
        <v>36</v>
      </c>
      <c r="N132" s="33"/>
      <c r="O132" s="33"/>
      <c r="P132" s="33"/>
      <c r="Q132" s="41">
        <v>16.57</v>
      </c>
      <c r="R132" s="41"/>
    </row>
    <row r="133" spans="2:19" ht="12.75" hidden="1" customHeight="1" x14ac:dyDescent="0.2"/>
    <row r="134" spans="2:19" ht="4.5" customHeight="1" x14ac:dyDescent="0.2"/>
    <row r="135" spans="2:19" ht="9.75" customHeight="1" x14ac:dyDescent="0.2">
      <c r="B135" s="39">
        <v>45322</v>
      </c>
      <c r="C135" s="39"/>
      <c r="D135" s="5" t="s">
        <v>126</v>
      </c>
      <c r="E135" s="5" t="s">
        <v>124</v>
      </c>
      <c r="F135" s="32" t="s">
        <v>125</v>
      </c>
      <c r="G135" s="32"/>
      <c r="H135" s="33" t="s">
        <v>46</v>
      </c>
      <c r="I135" s="33"/>
      <c r="J135" s="32" t="s">
        <v>35</v>
      </c>
      <c r="K135" s="32"/>
      <c r="M135" s="33" t="s">
        <v>36</v>
      </c>
      <c r="N135" s="33"/>
      <c r="O135" s="33"/>
      <c r="P135" s="33"/>
      <c r="Q135" s="41">
        <v>220.33</v>
      </c>
      <c r="R135" s="41"/>
    </row>
    <row r="136" spans="2:19" ht="12.75" hidden="1" customHeight="1" x14ac:dyDescent="0.2"/>
    <row r="137" spans="2:19" ht="12.75" customHeight="1" x14ac:dyDescent="0.2">
      <c r="B137" s="18"/>
      <c r="C137" s="18"/>
      <c r="D137" s="18"/>
      <c r="E137" s="19" t="s">
        <v>193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20">
        <f>SUM(Q132:R135)</f>
        <v>236.9</v>
      </c>
      <c r="S137" s="18"/>
    </row>
    <row r="138" spans="2:19" ht="4.5" customHeight="1" x14ac:dyDescent="0.2"/>
    <row r="139" spans="2:19" ht="9.75" customHeight="1" x14ac:dyDescent="0.2">
      <c r="B139" s="39">
        <v>45322</v>
      </c>
      <c r="C139" s="39"/>
      <c r="D139" s="5" t="s">
        <v>127</v>
      </c>
      <c r="E139" s="21" t="s">
        <v>128</v>
      </c>
      <c r="F139" s="32" t="s">
        <v>129</v>
      </c>
      <c r="G139" s="32"/>
      <c r="H139" s="33" t="s">
        <v>18</v>
      </c>
      <c r="I139" s="33"/>
      <c r="J139" s="32" t="s">
        <v>130</v>
      </c>
      <c r="K139" s="32"/>
      <c r="M139" s="33" t="s">
        <v>131</v>
      </c>
      <c r="N139" s="33"/>
      <c r="O139" s="33"/>
      <c r="P139" s="33"/>
      <c r="Q139" s="34">
        <v>90</v>
      </c>
      <c r="R139" s="34"/>
    </row>
    <row r="140" spans="2:19" ht="12.75" hidden="1" customHeight="1" x14ac:dyDescent="0.2">
      <c r="E140" s="21"/>
      <c r="F140" s="32"/>
      <c r="G140" s="32"/>
      <c r="H140" s="33"/>
      <c r="I140" s="33"/>
      <c r="J140" s="32"/>
      <c r="K140" s="32"/>
      <c r="M140" s="33"/>
      <c r="N140" s="33"/>
      <c r="O140" s="33"/>
      <c r="P140" s="33"/>
      <c r="Q140" s="34"/>
      <c r="R140" s="34"/>
    </row>
    <row r="141" spans="2:19" ht="4.5" customHeight="1" x14ac:dyDescent="0.2">
      <c r="E141" s="21"/>
      <c r="F141" s="32"/>
      <c r="G141" s="32"/>
      <c r="H141" s="33"/>
      <c r="I141" s="33"/>
      <c r="J141" s="32"/>
      <c r="K141" s="32"/>
      <c r="M141" s="33"/>
      <c r="N141" s="33"/>
      <c r="O141" s="33"/>
      <c r="P141" s="33"/>
      <c r="Q141" s="34"/>
      <c r="R141" s="34"/>
    </row>
    <row r="142" spans="2:19" ht="9.75" customHeight="1" x14ac:dyDescent="0.2">
      <c r="B142" s="39">
        <v>45322</v>
      </c>
      <c r="C142" s="39"/>
      <c r="D142" s="5" t="s">
        <v>132</v>
      </c>
      <c r="E142" s="21" t="s">
        <v>133</v>
      </c>
      <c r="F142" s="32" t="s">
        <v>134</v>
      </c>
      <c r="G142" s="32"/>
      <c r="H142" s="33" t="s">
        <v>0</v>
      </c>
      <c r="I142" s="33"/>
      <c r="J142" s="32" t="s">
        <v>30</v>
      </c>
      <c r="K142" s="32"/>
      <c r="M142" s="33" t="s">
        <v>31</v>
      </c>
      <c r="N142" s="33"/>
      <c r="O142" s="33"/>
      <c r="P142" s="33"/>
      <c r="Q142" s="34">
        <v>300</v>
      </c>
      <c r="R142" s="34"/>
    </row>
    <row r="143" spans="2:19" ht="12.75" hidden="1" customHeight="1" x14ac:dyDescent="0.2"/>
    <row r="144" spans="2:19" ht="4.5" customHeight="1" x14ac:dyDescent="0.2"/>
    <row r="145" spans="2:19" ht="9.75" customHeight="1" x14ac:dyDescent="0.2">
      <c r="B145" s="39">
        <v>45322</v>
      </c>
      <c r="C145" s="39"/>
      <c r="D145" s="5" t="s">
        <v>135</v>
      </c>
      <c r="E145" s="5" t="s">
        <v>136</v>
      </c>
      <c r="F145" s="32" t="s">
        <v>137</v>
      </c>
      <c r="G145" s="32"/>
      <c r="H145" s="33" t="s">
        <v>138</v>
      </c>
      <c r="I145" s="33"/>
      <c r="J145" s="32" t="s">
        <v>139</v>
      </c>
      <c r="K145" s="32"/>
      <c r="M145" s="33" t="s">
        <v>140</v>
      </c>
      <c r="N145" s="33"/>
      <c r="O145" s="33"/>
      <c r="P145" s="33"/>
      <c r="Q145" s="41">
        <v>1.4</v>
      </c>
      <c r="R145" s="41"/>
    </row>
    <row r="146" spans="2:19" ht="12.75" hidden="1" customHeight="1" x14ac:dyDescent="0.2"/>
    <row r="147" spans="2:19" ht="4.5" customHeight="1" x14ac:dyDescent="0.2"/>
    <row r="148" spans="2:19" ht="9.75" customHeight="1" x14ac:dyDescent="0.2">
      <c r="B148" s="39">
        <v>45322</v>
      </c>
      <c r="C148" s="39"/>
      <c r="D148" s="5" t="s">
        <v>141</v>
      </c>
      <c r="E148" s="5" t="s">
        <v>136</v>
      </c>
      <c r="F148" s="32" t="s">
        <v>137</v>
      </c>
      <c r="G148" s="32"/>
      <c r="H148" s="33" t="s">
        <v>138</v>
      </c>
      <c r="I148" s="33"/>
      <c r="J148" s="32" t="s">
        <v>139</v>
      </c>
      <c r="K148" s="32"/>
      <c r="M148" s="33" t="s">
        <v>140</v>
      </c>
      <c r="N148" s="33"/>
      <c r="O148" s="33"/>
      <c r="P148" s="33"/>
      <c r="Q148" s="41">
        <v>1.4</v>
      </c>
      <c r="R148" s="41"/>
    </row>
    <row r="149" spans="2:19" ht="12.75" hidden="1" customHeight="1" x14ac:dyDescent="0.2"/>
    <row r="150" spans="2:19" ht="4.5" customHeight="1" x14ac:dyDescent="0.2"/>
    <row r="151" spans="2:19" ht="9.75" customHeight="1" x14ac:dyDescent="0.2">
      <c r="B151" s="39">
        <v>45322</v>
      </c>
      <c r="C151" s="39"/>
      <c r="D151" s="5" t="s">
        <v>142</v>
      </c>
      <c r="E151" s="5" t="s">
        <v>136</v>
      </c>
      <c r="F151" s="32" t="s">
        <v>137</v>
      </c>
      <c r="G151" s="32"/>
      <c r="H151" s="33" t="s">
        <v>138</v>
      </c>
      <c r="I151" s="33"/>
      <c r="J151" s="32" t="s">
        <v>139</v>
      </c>
      <c r="K151" s="32"/>
      <c r="M151" s="33" t="s">
        <v>140</v>
      </c>
      <c r="N151" s="33"/>
      <c r="O151" s="33"/>
      <c r="P151" s="33"/>
      <c r="Q151" s="41">
        <v>5.58</v>
      </c>
      <c r="R151" s="41"/>
    </row>
    <row r="152" spans="2:19" ht="12.75" hidden="1" customHeight="1" x14ac:dyDescent="0.2"/>
    <row r="153" spans="2:19" ht="12.75" customHeight="1" x14ac:dyDescent="0.2">
      <c r="B153" s="18"/>
      <c r="C153" s="18"/>
      <c r="D153" s="18"/>
      <c r="E153" s="19" t="s">
        <v>192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20">
        <f>SUM(Q145:R151)</f>
        <v>8.379999999999999</v>
      </c>
      <c r="S153" s="18"/>
    </row>
    <row r="154" spans="2:19" ht="4.5" customHeight="1" x14ac:dyDescent="0.2"/>
    <row r="155" spans="2:19" ht="9.75" customHeight="1" x14ac:dyDescent="0.2">
      <c r="B155" s="39">
        <v>45322</v>
      </c>
      <c r="C155" s="39"/>
      <c r="D155" s="5" t="s">
        <v>143</v>
      </c>
      <c r="E155" s="5" t="s">
        <v>144</v>
      </c>
      <c r="F155" s="32" t="s">
        <v>145</v>
      </c>
      <c r="G155" s="32"/>
      <c r="H155" s="33" t="s">
        <v>18</v>
      </c>
      <c r="I155" s="33"/>
      <c r="J155" s="32" t="s">
        <v>139</v>
      </c>
      <c r="K155" s="32"/>
      <c r="M155" s="33" t="s">
        <v>140</v>
      </c>
      <c r="N155" s="33"/>
      <c r="O155" s="33"/>
      <c r="P155" s="33"/>
      <c r="Q155" s="41">
        <v>423.42</v>
      </c>
      <c r="R155" s="41"/>
    </row>
    <row r="156" spans="2:19" ht="12.75" hidden="1" customHeight="1" x14ac:dyDescent="0.2"/>
    <row r="157" spans="2:19" ht="4.5" customHeight="1" x14ac:dyDescent="0.2"/>
    <row r="158" spans="2:19" ht="9.75" customHeight="1" x14ac:dyDescent="0.2">
      <c r="B158" s="39">
        <v>45322</v>
      </c>
      <c r="C158" s="39"/>
      <c r="D158" s="5" t="s">
        <v>146</v>
      </c>
      <c r="E158" s="5" t="s">
        <v>147</v>
      </c>
      <c r="F158" s="32" t="s">
        <v>148</v>
      </c>
      <c r="G158" s="32"/>
      <c r="H158" s="33" t="s">
        <v>18</v>
      </c>
      <c r="I158" s="33"/>
      <c r="J158" s="32" t="s">
        <v>50</v>
      </c>
      <c r="K158" s="32"/>
      <c r="M158" s="33" t="s">
        <v>51</v>
      </c>
      <c r="N158" s="33"/>
      <c r="O158" s="33"/>
      <c r="P158" s="33"/>
      <c r="Q158" s="41">
        <v>627</v>
      </c>
      <c r="R158" s="41"/>
    </row>
    <row r="159" spans="2:19" ht="12.75" hidden="1" customHeight="1" x14ac:dyDescent="0.2"/>
    <row r="160" spans="2:19" ht="4.5" customHeight="1" x14ac:dyDescent="0.2"/>
    <row r="161" spans="2:21" ht="9.75" customHeight="1" x14ac:dyDescent="0.2">
      <c r="B161" s="39">
        <v>45322</v>
      </c>
      <c r="C161" s="39"/>
      <c r="D161" s="5" t="s">
        <v>149</v>
      </c>
      <c r="E161" s="5" t="s">
        <v>147</v>
      </c>
      <c r="F161" s="32" t="s">
        <v>148</v>
      </c>
      <c r="G161" s="32"/>
      <c r="H161" s="33" t="s">
        <v>18</v>
      </c>
      <c r="I161" s="33"/>
      <c r="J161" s="32" t="s">
        <v>50</v>
      </c>
      <c r="K161" s="32"/>
      <c r="M161" s="33" t="s">
        <v>51</v>
      </c>
      <c r="N161" s="33"/>
      <c r="O161" s="33"/>
      <c r="P161" s="33"/>
      <c r="Q161" s="41">
        <v>703.38</v>
      </c>
      <c r="R161" s="41"/>
      <c r="U161" s="17"/>
    </row>
    <row r="162" spans="2:21" ht="12.75" hidden="1" customHeight="1" x14ac:dyDescent="0.2"/>
    <row r="163" spans="2:21" ht="12.75" customHeight="1" x14ac:dyDescent="0.2">
      <c r="B163" s="18"/>
      <c r="C163" s="18"/>
      <c r="D163" s="18"/>
      <c r="E163" s="19" t="s">
        <v>191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20">
        <f>SUM(Q155:R161)</f>
        <v>1753.8000000000002</v>
      </c>
      <c r="S163" s="18"/>
    </row>
    <row r="164" spans="2:21" ht="4.5" customHeight="1" x14ac:dyDescent="0.2"/>
    <row r="165" spans="2:21" ht="9.75" customHeight="1" x14ac:dyDescent="0.2">
      <c r="B165" s="39">
        <v>45322</v>
      </c>
      <c r="C165" s="39"/>
      <c r="D165" s="5" t="s">
        <v>150</v>
      </c>
      <c r="E165" s="5" t="s">
        <v>151</v>
      </c>
      <c r="F165" s="32">
        <v>41976933718</v>
      </c>
      <c r="G165" s="32"/>
      <c r="H165" s="33" t="s">
        <v>152</v>
      </c>
      <c r="I165" s="33"/>
      <c r="J165" s="32" t="s">
        <v>50</v>
      </c>
      <c r="K165" s="32"/>
      <c r="M165" s="33" t="s">
        <v>51</v>
      </c>
      <c r="N165" s="33"/>
      <c r="O165" s="33"/>
      <c r="P165" s="33"/>
      <c r="Q165" s="41">
        <v>27.35</v>
      </c>
      <c r="R165" s="41"/>
    </row>
    <row r="166" spans="2:21" ht="12.75" hidden="1" customHeight="1" x14ac:dyDescent="0.2"/>
    <row r="167" spans="2:21" ht="4.5" customHeight="1" x14ac:dyDescent="0.2"/>
    <row r="168" spans="2:21" ht="9.75" customHeight="1" x14ac:dyDescent="0.2">
      <c r="B168" s="39">
        <v>45322</v>
      </c>
      <c r="C168" s="39"/>
      <c r="D168" s="5" t="s">
        <v>153</v>
      </c>
      <c r="E168" s="5" t="s">
        <v>151</v>
      </c>
      <c r="F168" s="32">
        <v>41976933718</v>
      </c>
      <c r="G168" s="32"/>
      <c r="H168" s="33" t="s">
        <v>152</v>
      </c>
      <c r="I168" s="33"/>
      <c r="J168" s="32" t="s">
        <v>50</v>
      </c>
      <c r="K168" s="32"/>
      <c r="M168" s="33" t="s">
        <v>51</v>
      </c>
      <c r="N168" s="33"/>
      <c r="O168" s="33"/>
      <c r="P168" s="33"/>
      <c r="Q168" s="41">
        <v>62.08</v>
      </c>
      <c r="R168" s="41"/>
    </row>
    <row r="169" spans="2:21" ht="12.75" hidden="1" customHeight="1" x14ac:dyDescent="0.2"/>
    <row r="170" spans="2:21" ht="4.5" customHeight="1" x14ac:dyDescent="0.2"/>
    <row r="171" spans="2:21" ht="9.75" customHeight="1" x14ac:dyDescent="0.2">
      <c r="B171" s="39">
        <v>45322</v>
      </c>
      <c r="C171" s="39"/>
      <c r="D171" s="5" t="s">
        <v>154</v>
      </c>
      <c r="E171" s="5" t="s">
        <v>151</v>
      </c>
      <c r="F171" s="32">
        <v>41976933718</v>
      </c>
      <c r="G171" s="32"/>
      <c r="H171" s="33" t="s">
        <v>152</v>
      </c>
      <c r="I171" s="33"/>
      <c r="J171" s="32" t="s">
        <v>50</v>
      </c>
      <c r="K171" s="32"/>
      <c r="M171" s="33" t="s">
        <v>51</v>
      </c>
      <c r="N171" s="33"/>
      <c r="O171" s="33"/>
      <c r="P171" s="33"/>
      <c r="Q171" s="41">
        <v>55.4</v>
      </c>
      <c r="R171" s="41"/>
    </row>
    <row r="172" spans="2:21" ht="12.75" hidden="1" customHeight="1" x14ac:dyDescent="0.2"/>
    <row r="173" spans="2:21" ht="4.5" customHeight="1" x14ac:dyDescent="0.2"/>
    <row r="174" spans="2:21" ht="9.75" customHeight="1" x14ac:dyDescent="0.2">
      <c r="B174" s="39">
        <v>45322</v>
      </c>
      <c r="C174" s="39"/>
      <c r="D174" s="5" t="s">
        <v>155</v>
      </c>
      <c r="E174" s="5" t="s">
        <v>151</v>
      </c>
      <c r="F174" s="32">
        <v>41976933718</v>
      </c>
      <c r="G174" s="32"/>
      <c r="H174" s="33" t="s">
        <v>152</v>
      </c>
      <c r="I174" s="33"/>
      <c r="J174" s="32" t="s">
        <v>50</v>
      </c>
      <c r="K174" s="32"/>
      <c r="M174" s="33" t="s">
        <v>51</v>
      </c>
      <c r="N174" s="33"/>
      <c r="O174" s="33"/>
      <c r="P174" s="33"/>
      <c r="Q174" s="41">
        <v>38.81</v>
      </c>
      <c r="R174" s="41"/>
    </row>
    <row r="175" spans="2:21" ht="12.75" hidden="1" customHeight="1" x14ac:dyDescent="0.2"/>
    <row r="176" spans="2:21" ht="4.5" customHeight="1" x14ac:dyDescent="0.2"/>
    <row r="177" spans="2:19" ht="9.75" customHeight="1" x14ac:dyDescent="0.2">
      <c r="B177" s="39">
        <v>45322</v>
      </c>
      <c r="C177" s="39"/>
      <c r="D177" s="5" t="s">
        <v>156</v>
      </c>
      <c r="E177" s="5" t="s">
        <v>151</v>
      </c>
      <c r="F177" s="32">
        <v>41976933718</v>
      </c>
      <c r="G177" s="32"/>
      <c r="H177" s="33" t="s">
        <v>152</v>
      </c>
      <c r="I177" s="33"/>
      <c r="J177" s="32" t="s">
        <v>50</v>
      </c>
      <c r="K177" s="32"/>
      <c r="M177" s="33" t="s">
        <v>51</v>
      </c>
      <c r="N177" s="33"/>
      <c r="O177" s="33"/>
      <c r="P177" s="33"/>
      <c r="Q177" s="41">
        <v>62.12</v>
      </c>
      <c r="R177" s="41"/>
    </row>
    <row r="178" spans="2:19" ht="12.75" hidden="1" customHeight="1" x14ac:dyDescent="0.2"/>
    <row r="179" spans="2:19" ht="4.5" customHeight="1" x14ac:dyDescent="0.2"/>
    <row r="180" spans="2:19" ht="9.75" customHeight="1" x14ac:dyDescent="0.2">
      <c r="B180" s="39">
        <v>45322</v>
      </c>
      <c r="C180" s="39"/>
      <c r="D180" s="5" t="s">
        <v>157</v>
      </c>
      <c r="E180" s="5" t="s">
        <v>151</v>
      </c>
      <c r="F180" s="32">
        <v>41976933718</v>
      </c>
      <c r="G180" s="32"/>
      <c r="H180" s="33" t="s">
        <v>152</v>
      </c>
      <c r="I180" s="33"/>
      <c r="J180" s="32" t="s">
        <v>50</v>
      </c>
      <c r="K180" s="32"/>
      <c r="M180" s="33" t="s">
        <v>51</v>
      </c>
      <c r="N180" s="33"/>
      <c r="O180" s="33"/>
      <c r="P180" s="33"/>
      <c r="Q180" s="41">
        <v>29.51</v>
      </c>
      <c r="R180" s="41"/>
    </row>
    <row r="181" spans="2:19" ht="12.75" hidden="1" customHeight="1" x14ac:dyDescent="0.2"/>
    <row r="182" spans="2:19" ht="4.5" customHeight="1" x14ac:dyDescent="0.2"/>
    <row r="183" spans="2:19" ht="9.75" customHeight="1" x14ac:dyDescent="0.2">
      <c r="B183" s="39">
        <v>45322</v>
      </c>
      <c r="C183" s="39"/>
      <c r="D183" s="5" t="s">
        <v>158</v>
      </c>
      <c r="E183" s="5" t="s">
        <v>151</v>
      </c>
      <c r="F183" s="32">
        <v>41976933718</v>
      </c>
      <c r="G183" s="32"/>
      <c r="H183" s="33" t="s">
        <v>152</v>
      </c>
      <c r="I183" s="33"/>
      <c r="J183" s="32" t="s">
        <v>50</v>
      </c>
      <c r="K183" s="32"/>
      <c r="M183" s="33" t="s">
        <v>51</v>
      </c>
      <c r="N183" s="33"/>
      <c r="O183" s="33"/>
      <c r="P183" s="33"/>
      <c r="Q183" s="41">
        <v>31.01</v>
      </c>
      <c r="R183" s="41"/>
    </row>
    <row r="184" spans="2:19" ht="12.75" hidden="1" customHeight="1" x14ac:dyDescent="0.2"/>
    <row r="185" spans="2:19" ht="4.5" customHeight="1" x14ac:dyDescent="0.2"/>
    <row r="186" spans="2:19" ht="9.75" customHeight="1" x14ac:dyDescent="0.2">
      <c r="B186" s="39">
        <v>45322</v>
      </c>
      <c r="C186" s="39"/>
      <c r="D186" s="5" t="s">
        <v>159</v>
      </c>
      <c r="E186" s="5" t="s">
        <v>151</v>
      </c>
      <c r="F186" s="32">
        <v>41976933718</v>
      </c>
      <c r="G186" s="32"/>
      <c r="H186" s="33" t="s">
        <v>152</v>
      </c>
      <c r="I186" s="33"/>
      <c r="J186" s="32" t="s">
        <v>50</v>
      </c>
      <c r="K186" s="32"/>
      <c r="M186" s="33" t="s">
        <v>51</v>
      </c>
      <c r="N186" s="33"/>
      <c r="O186" s="33"/>
      <c r="P186" s="33"/>
      <c r="Q186" s="41">
        <v>47.6</v>
      </c>
      <c r="R186" s="41"/>
    </row>
    <row r="187" spans="2:19" ht="12.75" hidden="1" customHeight="1" x14ac:dyDescent="0.2"/>
    <row r="188" spans="2:19" ht="12.75" customHeight="1" x14ac:dyDescent="0.2">
      <c r="B188" s="18"/>
      <c r="C188" s="18"/>
      <c r="D188" s="18"/>
      <c r="E188" s="19" t="s">
        <v>190</v>
      </c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20">
        <f>SUM(Q165:R186)</f>
        <v>353.88000000000005</v>
      </c>
      <c r="S188" s="18"/>
    </row>
    <row r="189" spans="2:19" ht="4.5" customHeight="1" x14ac:dyDescent="0.2"/>
    <row r="190" spans="2:19" ht="9.75" customHeight="1" x14ac:dyDescent="0.2">
      <c r="B190" s="39">
        <v>45322</v>
      </c>
      <c r="C190" s="39"/>
      <c r="D190" s="5" t="s">
        <v>160</v>
      </c>
      <c r="E190" s="21" t="s">
        <v>161</v>
      </c>
      <c r="F190" s="32" t="s">
        <v>162</v>
      </c>
      <c r="G190" s="32"/>
      <c r="H190" s="33" t="s">
        <v>18</v>
      </c>
      <c r="I190" s="33"/>
      <c r="J190" s="32" t="s">
        <v>25</v>
      </c>
      <c r="K190" s="32"/>
      <c r="M190" s="33" t="s">
        <v>26</v>
      </c>
      <c r="N190" s="33"/>
      <c r="O190" s="33"/>
      <c r="P190" s="33"/>
      <c r="Q190" s="34">
        <v>47.9</v>
      </c>
      <c r="R190" s="34"/>
    </row>
    <row r="191" spans="2:19" ht="12.75" hidden="1" customHeight="1" x14ac:dyDescent="0.2">
      <c r="E191" s="21"/>
      <c r="F191" s="32"/>
      <c r="G191" s="32"/>
      <c r="H191" s="33"/>
      <c r="I191" s="33"/>
      <c r="J191" s="32"/>
      <c r="K191" s="32"/>
      <c r="M191" s="33"/>
      <c r="N191" s="33"/>
      <c r="O191" s="33"/>
      <c r="P191" s="33"/>
      <c r="Q191" s="34"/>
      <c r="R191" s="34"/>
    </row>
    <row r="192" spans="2:19" ht="4.5" customHeight="1" x14ac:dyDescent="0.2">
      <c r="E192" s="21"/>
      <c r="F192" s="32"/>
      <c r="G192" s="32"/>
      <c r="H192" s="33"/>
      <c r="I192" s="33"/>
      <c r="J192" s="32"/>
      <c r="K192" s="32"/>
      <c r="M192" s="33"/>
      <c r="N192" s="33"/>
      <c r="O192" s="33"/>
      <c r="P192" s="33"/>
      <c r="Q192" s="34"/>
      <c r="R192" s="34"/>
    </row>
    <row r="193" spans="1:22" ht="9.75" customHeight="1" x14ac:dyDescent="0.2">
      <c r="B193" s="39">
        <v>45322</v>
      </c>
      <c r="C193" s="39"/>
      <c r="D193" s="5" t="s">
        <v>164</v>
      </c>
      <c r="E193" s="21" t="s">
        <v>165</v>
      </c>
      <c r="F193" s="32" t="s">
        <v>166</v>
      </c>
      <c r="G193" s="32"/>
      <c r="H193" s="33" t="s">
        <v>167</v>
      </c>
      <c r="I193" s="33"/>
      <c r="J193" s="32" t="s">
        <v>56</v>
      </c>
      <c r="K193" s="32"/>
      <c r="M193" s="33" t="s">
        <v>57</v>
      </c>
      <c r="N193" s="33"/>
      <c r="O193" s="33"/>
      <c r="P193" s="33"/>
      <c r="Q193" s="34">
        <v>41.48</v>
      </c>
      <c r="R193" s="34"/>
    </row>
    <row r="194" spans="1:22" ht="12.75" hidden="1" customHeight="1" x14ac:dyDescent="0.2">
      <c r="E194" s="21"/>
      <c r="F194" s="32"/>
      <c r="G194" s="32"/>
      <c r="H194" s="33"/>
      <c r="I194" s="33"/>
      <c r="J194" s="32"/>
      <c r="K194" s="32"/>
      <c r="M194" s="33"/>
      <c r="N194" s="33"/>
      <c r="O194" s="33"/>
      <c r="P194" s="33"/>
      <c r="Q194" s="34"/>
      <c r="R194" s="34"/>
    </row>
    <row r="195" spans="1:22" ht="12.75" hidden="1" customHeight="1" x14ac:dyDescent="0.2">
      <c r="E195" s="21"/>
      <c r="F195" s="32"/>
      <c r="G195" s="32"/>
      <c r="H195" s="33"/>
      <c r="I195" s="33"/>
      <c r="J195" s="32"/>
      <c r="K195" s="32"/>
      <c r="M195" s="33"/>
      <c r="N195" s="33"/>
      <c r="O195" s="33"/>
      <c r="P195" s="33"/>
      <c r="Q195" s="34"/>
      <c r="R195" s="34"/>
    </row>
    <row r="196" spans="1:22" ht="4.5" customHeight="1" x14ac:dyDescent="0.2">
      <c r="E196" s="21"/>
      <c r="F196" s="32"/>
      <c r="G196" s="32"/>
      <c r="H196" s="33"/>
      <c r="I196" s="33"/>
      <c r="J196" s="32"/>
      <c r="K196" s="32"/>
      <c r="M196" s="33"/>
      <c r="N196" s="33"/>
      <c r="O196" s="33"/>
      <c r="P196" s="33"/>
      <c r="Q196" s="34"/>
      <c r="R196" s="34"/>
    </row>
    <row r="197" spans="1:22" ht="9.75" customHeight="1" x14ac:dyDescent="0.2">
      <c r="B197" s="39">
        <v>45322</v>
      </c>
      <c r="C197" s="39"/>
      <c r="D197" s="5" t="s">
        <v>171</v>
      </c>
      <c r="E197" s="21" t="s">
        <v>172</v>
      </c>
      <c r="F197" s="32" t="s">
        <v>173</v>
      </c>
      <c r="G197" s="32"/>
      <c r="H197" s="33" t="s">
        <v>46</v>
      </c>
      <c r="I197" s="33"/>
      <c r="J197" s="32" t="s">
        <v>66</v>
      </c>
      <c r="K197" s="32"/>
      <c r="M197" s="33" t="s">
        <v>67</v>
      </c>
      <c r="N197" s="33"/>
      <c r="O197" s="33"/>
      <c r="P197" s="33"/>
      <c r="Q197" s="34">
        <v>31.51</v>
      </c>
      <c r="R197" s="34"/>
    </row>
    <row r="198" spans="1:22" ht="12.75" hidden="1" customHeight="1" x14ac:dyDescent="0.2"/>
    <row r="199" spans="1:22" ht="12.75" customHeight="1" x14ac:dyDescent="0.2">
      <c r="E199" s="28" t="s">
        <v>203</v>
      </c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9">
        <f>Q17+Q20+Q23+Q26+Q29+Q32+R39+Q41+Q44+Q47+Q50+R64+R80+Q81+Q84+R95+R101+R123+R130+R137+Q139+Q142+R153+R188+Q190+Q193+Q197+R163</f>
        <v>9938.8599999999988</v>
      </c>
      <c r="U199" s="16">
        <f>16294.53-R199</f>
        <v>6355.6700000000019</v>
      </c>
      <c r="V199" s="31" t="s">
        <v>207</v>
      </c>
    </row>
    <row r="200" spans="1:22" ht="12.75" customHeight="1" x14ac:dyDescent="0.2"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</row>
    <row r="201" spans="1:22" ht="12.75" customHeight="1" x14ac:dyDescent="0.2">
      <c r="E201" s="26" t="s">
        <v>198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</row>
    <row r="202" spans="1:22" ht="12.75" hidden="1" customHeight="1" x14ac:dyDescent="0.2">
      <c r="A202" s="9"/>
    </row>
    <row r="203" spans="1:22" ht="4.5" customHeight="1" x14ac:dyDescent="0.2">
      <c r="A203" s="9"/>
    </row>
    <row r="204" spans="1:22" ht="12.75" hidden="1" customHeight="1" x14ac:dyDescent="0.2">
      <c r="A204" s="9"/>
    </row>
    <row r="205" spans="1:22" ht="9.75" customHeight="1" x14ac:dyDescent="0.2">
      <c r="A205" s="9"/>
      <c r="B205" s="51">
        <v>45301</v>
      </c>
      <c r="C205" s="51"/>
      <c r="D205" s="12" t="s">
        <v>68</v>
      </c>
      <c r="E205" s="12" t="s">
        <v>176</v>
      </c>
      <c r="F205" s="32" t="s">
        <v>70</v>
      </c>
      <c r="G205" s="32"/>
      <c r="H205" s="33" t="s">
        <v>24</v>
      </c>
      <c r="I205" s="33"/>
      <c r="J205" s="52" t="s">
        <v>74</v>
      </c>
      <c r="K205" s="52"/>
      <c r="M205" s="40" t="s">
        <v>75</v>
      </c>
      <c r="N205" s="40"/>
      <c r="O205" s="40"/>
      <c r="P205" s="40"/>
      <c r="Q205" s="53">
        <v>89413.18</v>
      </c>
      <c r="R205" s="53"/>
      <c r="U205" s="16"/>
    </row>
    <row r="206" spans="1:22" ht="12.75" hidden="1" customHeight="1" x14ac:dyDescent="0.2">
      <c r="A206" s="9"/>
    </row>
    <row r="207" spans="1:22" ht="9.75" customHeight="1" x14ac:dyDescent="0.2">
      <c r="A207" s="9"/>
      <c r="B207" s="51">
        <v>45301</v>
      </c>
      <c r="C207" s="51"/>
      <c r="D207" s="12" t="s">
        <v>68</v>
      </c>
      <c r="E207" s="12" t="s">
        <v>176</v>
      </c>
      <c r="F207" s="32" t="s">
        <v>70</v>
      </c>
      <c r="G207" s="32"/>
      <c r="H207" s="33" t="s">
        <v>24</v>
      </c>
      <c r="I207" s="33"/>
      <c r="J207" s="52" t="s">
        <v>74</v>
      </c>
      <c r="K207" s="52"/>
      <c r="M207" s="40" t="s">
        <v>183</v>
      </c>
      <c r="N207" s="40"/>
      <c r="O207" s="40"/>
      <c r="P207" s="40"/>
      <c r="Q207" s="53">
        <v>243.58</v>
      </c>
      <c r="R207" s="53"/>
      <c r="U207" s="16"/>
    </row>
    <row r="208" spans="1:22" ht="9.75" customHeight="1" x14ac:dyDescent="0.2">
      <c r="B208" s="39">
        <v>45306</v>
      </c>
      <c r="C208" s="39"/>
      <c r="D208" s="5" t="s">
        <v>68</v>
      </c>
      <c r="E208" s="5" t="s">
        <v>69</v>
      </c>
      <c r="F208" s="32" t="s">
        <v>70</v>
      </c>
      <c r="G208" s="32"/>
      <c r="H208" s="33" t="s">
        <v>24</v>
      </c>
      <c r="I208" s="33"/>
      <c r="J208" s="32" t="s">
        <v>74</v>
      </c>
      <c r="K208" s="32"/>
      <c r="M208" s="40" t="s">
        <v>184</v>
      </c>
      <c r="N208" s="33"/>
      <c r="O208" s="33"/>
      <c r="P208" s="33"/>
      <c r="Q208" s="41">
        <f>5185.07-315.05</f>
        <v>4870.0199999999995</v>
      </c>
      <c r="R208" s="41"/>
      <c r="U208" s="16"/>
    </row>
    <row r="209" spans="1:21" ht="12.75" customHeight="1" x14ac:dyDescent="0.2">
      <c r="B209" s="18"/>
      <c r="C209" s="18"/>
      <c r="D209" s="18"/>
      <c r="E209" s="19" t="s">
        <v>202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25">
        <f>SUM(Q205:R208)</f>
        <v>94526.78</v>
      </c>
      <c r="S209" s="18"/>
    </row>
    <row r="210" spans="1:21" ht="4.5" customHeight="1" x14ac:dyDescent="0.2">
      <c r="A210" s="9"/>
    </row>
    <row r="211" spans="1:21" ht="12.75" hidden="1" customHeight="1" x14ac:dyDescent="0.2">
      <c r="A211" s="9"/>
    </row>
    <row r="212" spans="1:21" ht="4.5" customHeight="1" x14ac:dyDescent="0.2">
      <c r="A212" s="9"/>
    </row>
    <row r="213" spans="1:21" ht="12.75" hidden="1" customHeight="1" x14ac:dyDescent="0.2">
      <c r="A213" s="9"/>
    </row>
    <row r="214" spans="1:21" ht="9.75" customHeight="1" x14ac:dyDescent="0.2">
      <c r="B214" s="42">
        <v>45306</v>
      </c>
      <c r="C214" s="43"/>
      <c r="D214" s="5" t="s">
        <v>68</v>
      </c>
      <c r="E214" s="5" t="s">
        <v>69</v>
      </c>
      <c r="F214" s="44" t="s">
        <v>70</v>
      </c>
      <c r="G214" s="45"/>
      <c r="H214" s="33" t="s">
        <v>24</v>
      </c>
      <c r="I214" s="33"/>
      <c r="J214" s="44">
        <v>3212</v>
      </c>
      <c r="K214" s="45"/>
      <c r="M214" s="46" t="s">
        <v>186</v>
      </c>
      <c r="N214" s="47"/>
      <c r="O214" s="47"/>
      <c r="P214" s="48"/>
      <c r="Q214" s="49">
        <v>315.05</v>
      </c>
      <c r="R214" s="50"/>
      <c r="U214" s="16"/>
    </row>
    <row r="215" spans="1:21" ht="4.5" customHeight="1" x14ac:dyDescent="0.2">
      <c r="A215" s="9"/>
    </row>
    <row r="216" spans="1:21" ht="9.75" customHeight="1" x14ac:dyDescent="0.2">
      <c r="B216" s="39">
        <v>45306</v>
      </c>
      <c r="C216" s="39"/>
      <c r="D216" s="5" t="s">
        <v>68</v>
      </c>
      <c r="E216" s="5" t="s">
        <v>69</v>
      </c>
      <c r="F216" s="32" t="s">
        <v>70</v>
      </c>
      <c r="G216" s="32"/>
      <c r="H216" s="33" t="s">
        <v>24</v>
      </c>
      <c r="I216" s="33"/>
      <c r="J216" s="32" t="s">
        <v>71</v>
      </c>
      <c r="K216" s="32"/>
      <c r="M216" s="33" t="s">
        <v>72</v>
      </c>
      <c r="N216" s="33"/>
      <c r="O216" s="33"/>
      <c r="P216" s="33"/>
      <c r="Q216" s="41">
        <v>315.05</v>
      </c>
      <c r="R216" s="41"/>
    </row>
    <row r="217" spans="1:21" ht="12.75" hidden="1" customHeight="1" x14ac:dyDescent="0.2"/>
    <row r="218" spans="1:21" ht="9.75" customHeight="1" x14ac:dyDescent="0.2">
      <c r="A218" s="9"/>
      <c r="B218" s="51">
        <v>45301</v>
      </c>
      <c r="C218" s="51"/>
      <c r="D218" s="12" t="s">
        <v>68</v>
      </c>
      <c r="E218" s="12" t="s">
        <v>176</v>
      </c>
      <c r="F218" s="32" t="s">
        <v>70</v>
      </c>
      <c r="G218" s="32"/>
      <c r="H218" s="33" t="s">
        <v>24</v>
      </c>
      <c r="I218" s="33"/>
      <c r="J218" s="52" t="s">
        <v>71</v>
      </c>
      <c r="K218" s="52"/>
      <c r="M218" s="40" t="s">
        <v>72</v>
      </c>
      <c r="N218" s="40"/>
      <c r="O218" s="40"/>
      <c r="P218" s="40"/>
      <c r="Q218" s="53">
        <v>3180.22</v>
      </c>
      <c r="R218" s="53"/>
    </row>
    <row r="219" spans="1:21" ht="12.75" customHeight="1" x14ac:dyDescent="0.2">
      <c r="B219" s="18"/>
      <c r="C219" s="18"/>
      <c r="D219" s="18"/>
      <c r="E219" s="19" t="s">
        <v>201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20">
        <f>SUM(Q214:R218)</f>
        <v>3810.3199999999997</v>
      </c>
      <c r="S219" s="18"/>
    </row>
    <row r="220" spans="1:21" ht="4.5" customHeight="1" x14ac:dyDescent="0.2"/>
    <row r="221" spans="1:21" ht="9.75" customHeight="1" x14ac:dyDescent="0.2">
      <c r="A221" s="9"/>
      <c r="B221" s="51">
        <v>45301</v>
      </c>
      <c r="C221" s="51"/>
      <c r="D221" s="12" t="s">
        <v>68</v>
      </c>
      <c r="E221" s="12" t="s">
        <v>176</v>
      </c>
      <c r="F221" s="32" t="s">
        <v>70</v>
      </c>
      <c r="G221" s="32"/>
      <c r="H221" s="33" t="s">
        <v>24</v>
      </c>
      <c r="I221" s="33"/>
      <c r="J221" s="52" t="s">
        <v>73</v>
      </c>
      <c r="K221" s="52"/>
      <c r="M221" s="40" t="s">
        <v>181</v>
      </c>
      <c r="N221" s="40"/>
      <c r="O221" s="40"/>
      <c r="P221" s="40"/>
      <c r="Q221" s="53">
        <v>14753.2</v>
      </c>
      <c r="R221" s="53"/>
    </row>
    <row r="222" spans="1:21" ht="9.75" customHeight="1" x14ac:dyDescent="0.2">
      <c r="B222" s="39">
        <v>45306</v>
      </c>
      <c r="C222" s="39"/>
      <c r="D222" s="5" t="s">
        <v>68</v>
      </c>
      <c r="E222" s="5" t="s">
        <v>69</v>
      </c>
      <c r="F222" s="32" t="s">
        <v>70</v>
      </c>
      <c r="G222" s="32"/>
      <c r="H222" s="33" t="s">
        <v>24</v>
      </c>
      <c r="I222" s="33"/>
      <c r="J222" s="32" t="s">
        <v>73</v>
      </c>
      <c r="K222" s="32"/>
      <c r="M222" s="40" t="s">
        <v>185</v>
      </c>
      <c r="N222" s="33"/>
      <c r="O222" s="33"/>
      <c r="P222" s="33"/>
      <c r="Q222" s="41">
        <v>855.55</v>
      </c>
      <c r="R222" s="41"/>
    </row>
    <row r="223" spans="1:21" ht="9.75" customHeight="1" x14ac:dyDescent="0.2">
      <c r="A223" s="9"/>
      <c r="B223" s="51">
        <v>45301</v>
      </c>
      <c r="C223" s="51"/>
      <c r="D223" s="12" t="s">
        <v>68</v>
      </c>
      <c r="E223" s="12" t="s">
        <v>176</v>
      </c>
      <c r="F223" s="32" t="s">
        <v>70</v>
      </c>
      <c r="G223" s="32"/>
      <c r="H223" s="33" t="s">
        <v>24</v>
      </c>
      <c r="I223" s="33"/>
      <c r="J223" s="52" t="s">
        <v>73</v>
      </c>
      <c r="K223" s="52"/>
      <c r="M223" s="40" t="s">
        <v>181</v>
      </c>
      <c r="N223" s="40"/>
      <c r="O223" s="40"/>
      <c r="P223" s="40"/>
      <c r="Q223" s="53">
        <v>40.200000000000003</v>
      </c>
      <c r="R223" s="53"/>
    </row>
    <row r="224" spans="1:21" ht="12.75" customHeight="1" x14ac:dyDescent="0.2">
      <c r="B224" s="18"/>
      <c r="C224" s="18"/>
      <c r="D224" s="18"/>
      <c r="E224" s="19" t="s">
        <v>200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20">
        <f>SUM(Q221:R223)</f>
        <v>15648.95</v>
      </c>
      <c r="S224" s="18"/>
    </row>
    <row r="225" spans="1:22" ht="5.25" customHeight="1" x14ac:dyDescent="0.2">
      <c r="B225" s="4"/>
      <c r="C225" s="4"/>
      <c r="D225" s="5"/>
      <c r="E225" s="5"/>
      <c r="F225" s="6"/>
      <c r="G225" s="6"/>
      <c r="H225" s="5"/>
      <c r="I225" s="5"/>
      <c r="J225" s="6"/>
      <c r="K225" s="6"/>
      <c r="M225" s="12"/>
      <c r="N225" s="5"/>
      <c r="O225" s="5"/>
      <c r="P225" s="5"/>
      <c r="Q225" s="7"/>
      <c r="R225" s="7"/>
    </row>
    <row r="226" spans="1:22" ht="12.75" hidden="1" customHeight="1" x14ac:dyDescent="0.2"/>
    <row r="227" spans="1:22" ht="12.75" hidden="1" customHeight="1" x14ac:dyDescent="0.2"/>
    <row r="228" spans="1:22" ht="4.5" customHeight="1" x14ac:dyDescent="0.2"/>
    <row r="229" spans="1:22" ht="9.75" customHeight="1" x14ac:dyDescent="0.2">
      <c r="A229" s="8"/>
      <c r="B229" s="39">
        <v>45301</v>
      </c>
      <c r="C229" s="39"/>
      <c r="D229" s="5" t="s">
        <v>68</v>
      </c>
      <c r="E229" s="21" t="s">
        <v>176</v>
      </c>
      <c r="F229" s="32" t="s">
        <v>70</v>
      </c>
      <c r="G229" s="32"/>
      <c r="H229" s="33" t="s">
        <v>24</v>
      </c>
      <c r="I229" s="33"/>
      <c r="J229" s="32" t="s">
        <v>177</v>
      </c>
      <c r="K229" s="32"/>
      <c r="M229" s="33" t="s">
        <v>182</v>
      </c>
      <c r="N229" s="33"/>
      <c r="O229" s="33"/>
      <c r="P229" s="33"/>
      <c r="Q229" s="34">
        <v>280</v>
      </c>
      <c r="R229" s="34"/>
    </row>
    <row r="230" spans="1:22" ht="12.75" customHeight="1" x14ac:dyDescent="0.2">
      <c r="E230" s="26" t="s">
        <v>204</v>
      </c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7">
        <f>R209+R219+R224+Q229</f>
        <v>114266.05</v>
      </c>
      <c r="U230" s="24">
        <f>107910.38-R230</f>
        <v>-6355.6699999999983</v>
      </c>
      <c r="V230" s="31" t="s">
        <v>208</v>
      </c>
    </row>
    <row r="231" spans="1:22" ht="9.75" customHeight="1" x14ac:dyDescent="0.2">
      <c r="A231" s="10"/>
      <c r="B231" s="11"/>
      <c r="C231" s="11"/>
      <c r="D231" s="12"/>
      <c r="E231" s="12"/>
      <c r="F231" s="13"/>
      <c r="G231" s="13"/>
      <c r="H231" s="12"/>
      <c r="I231" s="12"/>
      <c r="J231" s="13"/>
      <c r="K231" s="13"/>
      <c r="M231" s="12"/>
      <c r="N231" s="12"/>
      <c r="O231" s="12"/>
      <c r="P231" s="12"/>
      <c r="Q231" s="14"/>
      <c r="R231" s="14"/>
      <c r="T231" s="15"/>
    </row>
    <row r="232" spans="1:22" ht="13.5" customHeight="1" x14ac:dyDescent="0.2">
      <c r="N232" s="2" t="s">
        <v>174</v>
      </c>
      <c r="O232" s="2"/>
      <c r="P232" s="35">
        <f>R199+R230</f>
        <v>124204.91</v>
      </c>
      <c r="Q232" s="36"/>
      <c r="R232" s="36"/>
    </row>
    <row r="233" spans="1:22" ht="33.75" customHeight="1" x14ac:dyDescent="0.2"/>
    <row r="234" spans="1:22" ht="13.5" customHeight="1" x14ac:dyDescent="0.2">
      <c r="E234" s="22" t="s">
        <v>205</v>
      </c>
      <c r="K234" s="37"/>
      <c r="L234" s="37"/>
      <c r="M234" s="37"/>
    </row>
    <row r="235" spans="1:22" ht="13.5" customHeight="1" x14ac:dyDescent="0.2">
      <c r="E235" s="22" t="s">
        <v>206</v>
      </c>
    </row>
    <row r="236" spans="1:22" ht="409.6" customHeight="1" x14ac:dyDescent="0.2"/>
    <row r="237" spans="1:22" ht="8.25" customHeight="1" x14ac:dyDescent="0.2"/>
    <row r="238" spans="1:22" ht="9.75" customHeight="1" x14ac:dyDescent="0.2">
      <c r="K238" s="38" t="s">
        <v>175</v>
      </c>
      <c r="L238" s="38"/>
      <c r="M238" s="38"/>
      <c r="N238" s="38"/>
      <c r="O238" s="38"/>
      <c r="P238" s="38"/>
      <c r="Q238" s="38"/>
      <c r="R238" s="38"/>
      <c r="S238" s="38"/>
    </row>
  </sheetData>
  <mergeCells count="542">
    <mergeCell ref="C2:F2"/>
    <mergeCell ref="C3:F3"/>
    <mergeCell ref="C4:F4"/>
    <mergeCell ref="C5:F5"/>
    <mergeCell ref="C6:F6"/>
    <mergeCell ref="C7:F7"/>
    <mergeCell ref="B9:Q9"/>
    <mergeCell ref="B11:Q11"/>
    <mergeCell ref="E13:H13"/>
    <mergeCell ref="J13:P13"/>
    <mergeCell ref="B14:C14"/>
    <mergeCell ref="F14:G14"/>
    <mergeCell ref="H14:I14"/>
    <mergeCell ref="J14:K14"/>
    <mergeCell ref="M14:P14"/>
    <mergeCell ref="Q14:R14"/>
    <mergeCell ref="B17:C17"/>
    <mergeCell ref="F17:G17"/>
    <mergeCell ref="H17:I17"/>
    <mergeCell ref="J17:K17"/>
    <mergeCell ref="M17:P17"/>
    <mergeCell ref="Q17:R17"/>
    <mergeCell ref="B20:C20"/>
    <mergeCell ref="F20:G20"/>
    <mergeCell ref="H20:I20"/>
    <mergeCell ref="J20:K20"/>
    <mergeCell ref="M20:P20"/>
    <mergeCell ref="Q20:R20"/>
    <mergeCell ref="B23:C23"/>
    <mergeCell ref="F23:G23"/>
    <mergeCell ref="H23:I23"/>
    <mergeCell ref="J23:K23"/>
    <mergeCell ref="M23:P23"/>
    <mergeCell ref="Q23:R23"/>
    <mergeCell ref="B26:C26"/>
    <mergeCell ref="F26:G26"/>
    <mergeCell ref="H26:I26"/>
    <mergeCell ref="J26:K26"/>
    <mergeCell ref="M26:P26"/>
    <mergeCell ref="Q26:R26"/>
    <mergeCell ref="B29:C29"/>
    <mergeCell ref="F29:G29"/>
    <mergeCell ref="H29:I29"/>
    <mergeCell ref="J29:K29"/>
    <mergeCell ref="M29:P29"/>
    <mergeCell ref="Q29:R29"/>
    <mergeCell ref="B32:C32"/>
    <mergeCell ref="F32:G32"/>
    <mergeCell ref="H32:I32"/>
    <mergeCell ref="J32:K32"/>
    <mergeCell ref="M32:P32"/>
    <mergeCell ref="Q32:R32"/>
    <mergeCell ref="B35:C35"/>
    <mergeCell ref="F35:G35"/>
    <mergeCell ref="H35:I35"/>
    <mergeCell ref="J35:K35"/>
    <mergeCell ref="M35:P35"/>
    <mergeCell ref="Q35:R35"/>
    <mergeCell ref="B41:C41"/>
    <mergeCell ref="F41:G41"/>
    <mergeCell ref="H41:I41"/>
    <mergeCell ref="J41:K41"/>
    <mergeCell ref="M41:P41"/>
    <mergeCell ref="Q41:R41"/>
    <mergeCell ref="B44:C44"/>
    <mergeCell ref="F44:G44"/>
    <mergeCell ref="H44:I44"/>
    <mergeCell ref="J44:K44"/>
    <mergeCell ref="M44:P44"/>
    <mergeCell ref="Q44:R44"/>
    <mergeCell ref="B47:C47"/>
    <mergeCell ref="F47:G47"/>
    <mergeCell ref="H47:I47"/>
    <mergeCell ref="J47:K47"/>
    <mergeCell ref="M47:P47"/>
    <mergeCell ref="Q47:R47"/>
    <mergeCell ref="B50:C50"/>
    <mergeCell ref="F50:G50"/>
    <mergeCell ref="H50:I50"/>
    <mergeCell ref="J50:K50"/>
    <mergeCell ref="M50:P50"/>
    <mergeCell ref="Q50:R50"/>
    <mergeCell ref="B53:C53"/>
    <mergeCell ref="F53:G53"/>
    <mergeCell ref="H53:I53"/>
    <mergeCell ref="J53:K53"/>
    <mergeCell ref="M53:P53"/>
    <mergeCell ref="Q53:R53"/>
    <mergeCell ref="B56:C56"/>
    <mergeCell ref="F56:G56"/>
    <mergeCell ref="H56:I56"/>
    <mergeCell ref="J56:K56"/>
    <mergeCell ref="M56:P56"/>
    <mergeCell ref="Q56:R56"/>
    <mergeCell ref="B59:C59"/>
    <mergeCell ref="F59:G59"/>
    <mergeCell ref="H59:I59"/>
    <mergeCell ref="J59:K59"/>
    <mergeCell ref="M59:P59"/>
    <mergeCell ref="Q59:R59"/>
    <mergeCell ref="B62:C62"/>
    <mergeCell ref="F62:G62"/>
    <mergeCell ref="H62:I62"/>
    <mergeCell ref="J62:K62"/>
    <mergeCell ref="M62:P62"/>
    <mergeCell ref="Q62:R62"/>
    <mergeCell ref="B66:C66"/>
    <mergeCell ref="F66:G66"/>
    <mergeCell ref="H66:I66"/>
    <mergeCell ref="J66:K66"/>
    <mergeCell ref="M66:P66"/>
    <mergeCell ref="Q66:R66"/>
    <mergeCell ref="B69:C69"/>
    <mergeCell ref="F69:G69"/>
    <mergeCell ref="H69:I69"/>
    <mergeCell ref="J69:K69"/>
    <mergeCell ref="M69:P69"/>
    <mergeCell ref="Q69:R69"/>
    <mergeCell ref="B72:C72"/>
    <mergeCell ref="F72:G72"/>
    <mergeCell ref="H72:I72"/>
    <mergeCell ref="J72:K72"/>
    <mergeCell ref="M72:P72"/>
    <mergeCell ref="Q72:R72"/>
    <mergeCell ref="B75:C75"/>
    <mergeCell ref="F75:G75"/>
    <mergeCell ref="H75:I75"/>
    <mergeCell ref="J75:K75"/>
    <mergeCell ref="M75:P75"/>
    <mergeCell ref="Q75:R75"/>
    <mergeCell ref="B78:C78"/>
    <mergeCell ref="F78:G78"/>
    <mergeCell ref="H78:I78"/>
    <mergeCell ref="J78:K78"/>
    <mergeCell ref="M78:P78"/>
    <mergeCell ref="Q78:R78"/>
    <mergeCell ref="B81:C81"/>
    <mergeCell ref="F81:G81"/>
    <mergeCell ref="H81:I81"/>
    <mergeCell ref="J81:K81"/>
    <mergeCell ref="M81:P81"/>
    <mergeCell ref="Q81:R81"/>
    <mergeCell ref="B84:C84"/>
    <mergeCell ref="F84:G84"/>
    <mergeCell ref="H84:I84"/>
    <mergeCell ref="J84:K84"/>
    <mergeCell ref="M84:P84"/>
    <mergeCell ref="Q84:R84"/>
    <mergeCell ref="B87:C87"/>
    <mergeCell ref="F87:G87"/>
    <mergeCell ref="H87:I87"/>
    <mergeCell ref="J87:K87"/>
    <mergeCell ref="M87:P87"/>
    <mergeCell ref="Q87:R87"/>
    <mergeCell ref="B90:C90"/>
    <mergeCell ref="F90:G90"/>
    <mergeCell ref="H90:I90"/>
    <mergeCell ref="J90:K90"/>
    <mergeCell ref="M90:P90"/>
    <mergeCell ref="Q90:R90"/>
    <mergeCell ref="B93:C93"/>
    <mergeCell ref="F93:G93"/>
    <mergeCell ref="H93:I93"/>
    <mergeCell ref="J93:K93"/>
    <mergeCell ref="M93:P93"/>
    <mergeCell ref="Q93:R93"/>
    <mergeCell ref="B37:C37"/>
    <mergeCell ref="F37:G37"/>
    <mergeCell ref="H37:I37"/>
    <mergeCell ref="J37:K37"/>
    <mergeCell ref="M37:P37"/>
    <mergeCell ref="Q37:R37"/>
    <mergeCell ref="B97:C97"/>
    <mergeCell ref="F97:G97"/>
    <mergeCell ref="H97:I97"/>
    <mergeCell ref="J97:K97"/>
    <mergeCell ref="M97:P97"/>
    <mergeCell ref="Q97:R97"/>
    <mergeCell ref="B104:C104"/>
    <mergeCell ref="F104:G104"/>
    <mergeCell ref="H104:I104"/>
    <mergeCell ref="J104:K104"/>
    <mergeCell ref="M104:P104"/>
    <mergeCell ref="Q104:R104"/>
    <mergeCell ref="B107:C107"/>
    <mergeCell ref="F107:G107"/>
    <mergeCell ref="H107:I107"/>
    <mergeCell ref="J107:K107"/>
    <mergeCell ref="M107:P107"/>
    <mergeCell ref="Q107:R107"/>
    <mergeCell ref="B110:C110"/>
    <mergeCell ref="F110:G110"/>
    <mergeCell ref="H110:I110"/>
    <mergeCell ref="J110:K110"/>
    <mergeCell ref="M110:P110"/>
    <mergeCell ref="Q110:R110"/>
    <mergeCell ref="B113:C113"/>
    <mergeCell ref="F113:G113"/>
    <mergeCell ref="H113:I113"/>
    <mergeCell ref="J113:K113"/>
    <mergeCell ref="M113:P113"/>
    <mergeCell ref="Q113:R113"/>
    <mergeCell ref="B116:C116"/>
    <mergeCell ref="F116:G116"/>
    <mergeCell ref="H116:I116"/>
    <mergeCell ref="J116:K116"/>
    <mergeCell ref="M116:P116"/>
    <mergeCell ref="Q116:R116"/>
    <mergeCell ref="B125:C125"/>
    <mergeCell ref="F125:G125"/>
    <mergeCell ref="H125:I125"/>
    <mergeCell ref="J125:K125"/>
    <mergeCell ref="M125:P125"/>
    <mergeCell ref="Q125:R125"/>
    <mergeCell ref="B128:C128"/>
    <mergeCell ref="F128:G128"/>
    <mergeCell ref="H128:I128"/>
    <mergeCell ref="J128:K128"/>
    <mergeCell ref="M128:P128"/>
    <mergeCell ref="Q128:R128"/>
    <mergeCell ref="B132:C132"/>
    <mergeCell ref="F132:G132"/>
    <mergeCell ref="H132:I132"/>
    <mergeCell ref="J132:K132"/>
    <mergeCell ref="M132:P132"/>
    <mergeCell ref="Q132:R132"/>
    <mergeCell ref="B135:C135"/>
    <mergeCell ref="F135:G135"/>
    <mergeCell ref="H135:I135"/>
    <mergeCell ref="J135:K135"/>
    <mergeCell ref="M135:P135"/>
    <mergeCell ref="Q135:R135"/>
    <mergeCell ref="B139:C139"/>
    <mergeCell ref="F139:G139"/>
    <mergeCell ref="H139:I139"/>
    <mergeCell ref="J139:K139"/>
    <mergeCell ref="M139:P139"/>
    <mergeCell ref="Q139:R139"/>
    <mergeCell ref="B142:C142"/>
    <mergeCell ref="F142:G142"/>
    <mergeCell ref="H142:I142"/>
    <mergeCell ref="J142:K142"/>
    <mergeCell ref="M142:P142"/>
    <mergeCell ref="Q142:R142"/>
    <mergeCell ref="B145:C145"/>
    <mergeCell ref="F145:G145"/>
    <mergeCell ref="H145:I145"/>
    <mergeCell ref="J145:K145"/>
    <mergeCell ref="M145:P145"/>
    <mergeCell ref="Q145:R145"/>
    <mergeCell ref="B148:C148"/>
    <mergeCell ref="F148:G148"/>
    <mergeCell ref="H148:I148"/>
    <mergeCell ref="J148:K148"/>
    <mergeCell ref="M148:P148"/>
    <mergeCell ref="Q148:R148"/>
    <mergeCell ref="B151:C151"/>
    <mergeCell ref="F151:G151"/>
    <mergeCell ref="H151:I151"/>
    <mergeCell ref="J151:K151"/>
    <mergeCell ref="M151:P151"/>
    <mergeCell ref="Q151:R151"/>
    <mergeCell ref="B155:C155"/>
    <mergeCell ref="F155:G155"/>
    <mergeCell ref="H155:I155"/>
    <mergeCell ref="J155:K155"/>
    <mergeCell ref="M155:P155"/>
    <mergeCell ref="Q155:R155"/>
    <mergeCell ref="B158:C158"/>
    <mergeCell ref="F158:G158"/>
    <mergeCell ref="H158:I158"/>
    <mergeCell ref="J158:K158"/>
    <mergeCell ref="M158:P158"/>
    <mergeCell ref="Q158:R158"/>
    <mergeCell ref="B161:C161"/>
    <mergeCell ref="F161:G161"/>
    <mergeCell ref="H161:I161"/>
    <mergeCell ref="J161:K161"/>
    <mergeCell ref="M161:P161"/>
    <mergeCell ref="Q161:R161"/>
    <mergeCell ref="B165:C165"/>
    <mergeCell ref="F165:G165"/>
    <mergeCell ref="H165:I165"/>
    <mergeCell ref="J165:K165"/>
    <mergeCell ref="M165:P165"/>
    <mergeCell ref="Q165:R165"/>
    <mergeCell ref="B168:C168"/>
    <mergeCell ref="F168:G168"/>
    <mergeCell ref="H168:I168"/>
    <mergeCell ref="J168:K168"/>
    <mergeCell ref="M168:P168"/>
    <mergeCell ref="Q168:R168"/>
    <mergeCell ref="B171:C171"/>
    <mergeCell ref="F171:G171"/>
    <mergeCell ref="H171:I171"/>
    <mergeCell ref="J171:K171"/>
    <mergeCell ref="M171:P171"/>
    <mergeCell ref="Q171:R171"/>
    <mergeCell ref="B174:C174"/>
    <mergeCell ref="F174:G174"/>
    <mergeCell ref="H174:I174"/>
    <mergeCell ref="J174:K174"/>
    <mergeCell ref="M174:P174"/>
    <mergeCell ref="Q174:R174"/>
    <mergeCell ref="B177:C177"/>
    <mergeCell ref="F177:G177"/>
    <mergeCell ref="H177:I177"/>
    <mergeCell ref="J177:K177"/>
    <mergeCell ref="M177:P177"/>
    <mergeCell ref="Q177:R177"/>
    <mergeCell ref="B180:C180"/>
    <mergeCell ref="F180:G180"/>
    <mergeCell ref="H180:I180"/>
    <mergeCell ref="J180:K180"/>
    <mergeCell ref="M180:P180"/>
    <mergeCell ref="Q180:R180"/>
    <mergeCell ref="B183:C183"/>
    <mergeCell ref="F183:G183"/>
    <mergeCell ref="H183:I183"/>
    <mergeCell ref="J183:K183"/>
    <mergeCell ref="M183:P183"/>
    <mergeCell ref="Q183:R183"/>
    <mergeCell ref="B186:C186"/>
    <mergeCell ref="F186:G186"/>
    <mergeCell ref="H186:I186"/>
    <mergeCell ref="J186:K186"/>
    <mergeCell ref="M186:P186"/>
    <mergeCell ref="Q186:R186"/>
    <mergeCell ref="B190:C190"/>
    <mergeCell ref="F190:G190"/>
    <mergeCell ref="H190:I190"/>
    <mergeCell ref="J190:K190"/>
    <mergeCell ref="M190:P190"/>
    <mergeCell ref="Q190:R190"/>
    <mergeCell ref="B99:C99"/>
    <mergeCell ref="F99:G99"/>
    <mergeCell ref="H99:I99"/>
    <mergeCell ref="J99:K99"/>
    <mergeCell ref="M99:P99"/>
    <mergeCell ref="Q99:R99"/>
    <mergeCell ref="B193:C193"/>
    <mergeCell ref="F193:G193"/>
    <mergeCell ref="H193:I193"/>
    <mergeCell ref="J193:K193"/>
    <mergeCell ref="M193:P193"/>
    <mergeCell ref="Q193:R193"/>
    <mergeCell ref="B119:C119"/>
    <mergeCell ref="F119:G119"/>
    <mergeCell ref="H119:I119"/>
    <mergeCell ref="J119:K119"/>
    <mergeCell ref="M119:P119"/>
    <mergeCell ref="Q119:R119"/>
    <mergeCell ref="B122:C122"/>
    <mergeCell ref="F122:G122"/>
    <mergeCell ref="H122:I122"/>
    <mergeCell ref="J122:K122"/>
    <mergeCell ref="M122:P122"/>
    <mergeCell ref="Q122:R122"/>
    <mergeCell ref="B197:C197"/>
    <mergeCell ref="F197:G197"/>
    <mergeCell ref="H197:I197"/>
    <mergeCell ref="J197:K197"/>
    <mergeCell ref="M197:P197"/>
    <mergeCell ref="Q197:R197"/>
    <mergeCell ref="B229:C229"/>
    <mergeCell ref="F229:G229"/>
    <mergeCell ref="H229:I229"/>
    <mergeCell ref="J229:K229"/>
    <mergeCell ref="M229:P229"/>
    <mergeCell ref="Q229:R229"/>
    <mergeCell ref="B218:C218"/>
    <mergeCell ref="F218:G218"/>
    <mergeCell ref="H218:I218"/>
    <mergeCell ref="J218:K218"/>
    <mergeCell ref="M218:P218"/>
    <mergeCell ref="Q218:R218"/>
    <mergeCell ref="B221:C221"/>
    <mergeCell ref="F221:G221"/>
    <mergeCell ref="H221:I221"/>
    <mergeCell ref="J221:K221"/>
    <mergeCell ref="M221:P221"/>
    <mergeCell ref="Q221:R221"/>
    <mergeCell ref="B205:C205"/>
    <mergeCell ref="F205:G205"/>
    <mergeCell ref="H205:I205"/>
    <mergeCell ref="J205:K205"/>
    <mergeCell ref="M205:P205"/>
    <mergeCell ref="Q205:R205"/>
    <mergeCell ref="B223:C223"/>
    <mergeCell ref="F223:G223"/>
    <mergeCell ref="H223:I223"/>
    <mergeCell ref="J223:K223"/>
    <mergeCell ref="M223:P223"/>
    <mergeCell ref="Q223:R223"/>
    <mergeCell ref="B207:C207"/>
    <mergeCell ref="F207:G207"/>
    <mergeCell ref="H207:I207"/>
    <mergeCell ref="J207:K207"/>
    <mergeCell ref="M207:P207"/>
    <mergeCell ref="Q207:R207"/>
    <mergeCell ref="B216:C216"/>
    <mergeCell ref="F216:G216"/>
    <mergeCell ref="H216:I216"/>
    <mergeCell ref="J216:K216"/>
    <mergeCell ref="M216:P216"/>
    <mergeCell ref="Q216:R216"/>
    <mergeCell ref="B222:C222"/>
    <mergeCell ref="F222:G222"/>
    <mergeCell ref="H222:I222"/>
    <mergeCell ref="J222:K222"/>
    <mergeCell ref="M222:P222"/>
    <mergeCell ref="Q222:R222"/>
    <mergeCell ref="K234:M234"/>
    <mergeCell ref="K238:S238"/>
    <mergeCell ref="B208:C208"/>
    <mergeCell ref="F208:G208"/>
    <mergeCell ref="H208:I208"/>
    <mergeCell ref="J208:K208"/>
    <mergeCell ref="M208:P208"/>
    <mergeCell ref="Q208:R208"/>
    <mergeCell ref="B214:C214"/>
    <mergeCell ref="F214:G214"/>
    <mergeCell ref="F22:G22"/>
    <mergeCell ref="H22:I22"/>
    <mergeCell ref="J22:K22"/>
    <mergeCell ref="M22:P22"/>
    <mergeCell ref="Q22:R22"/>
    <mergeCell ref="P232:R232"/>
    <mergeCell ref="H214:I214"/>
    <mergeCell ref="J214:K214"/>
    <mergeCell ref="M214:P214"/>
    <mergeCell ref="Q214:R214"/>
    <mergeCell ref="F25:G25"/>
    <mergeCell ref="H25:I25"/>
    <mergeCell ref="J25:K25"/>
    <mergeCell ref="M25:P25"/>
    <mergeCell ref="Q25:R25"/>
    <mergeCell ref="F21:G21"/>
    <mergeCell ref="H21:I21"/>
    <mergeCell ref="J21:K21"/>
    <mergeCell ref="M21:P21"/>
    <mergeCell ref="Q21:R21"/>
    <mergeCell ref="F28:G28"/>
    <mergeCell ref="H28:I28"/>
    <mergeCell ref="J28:K28"/>
    <mergeCell ref="M28:P28"/>
    <mergeCell ref="Q28:R28"/>
    <mergeCell ref="F24:G24"/>
    <mergeCell ref="H24:I24"/>
    <mergeCell ref="J24:K24"/>
    <mergeCell ref="M24:P24"/>
    <mergeCell ref="Q24:R24"/>
    <mergeCell ref="F31:G31"/>
    <mergeCell ref="H31:I31"/>
    <mergeCell ref="J31:K31"/>
    <mergeCell ref="M31:P31"/>
    <mergeCell ref="Q31:R31"/>
    <mergeCell ref="F27:G27"/>
    <mergeCell ref="H27:I27"/>
    <mergeCell ref="J27:K27"/>
    <mergeCell ref="M27:P27"/>
    <mergeCell ref="Q27:R27"/>
    <mergeCell ref="F43:G43"/>
    <mergeCell ref="H43:I43"/>
    <mergeCell ref="J43:K43"/>
    <mergeCell ref="M43:P43"/>
    <mergeCell ref="Q43:R43"/>
    <mergeCell ref="F30:G30"/>
    <mergeCell ref="H30:I30"/>
    <mergeCell ref="J30:K30"/>
    <mergeCell ref="M30:P30"/>
    <mergeCell ref="Q30:R30"/>
    <mergeCell ref="F46:G46"/>
    <mergeCell ref="H46:I46"/>
    <mergeCell ref="J46:K46"/>
    <mergeCell ref="M46:P46"/>
    <mergeCell ref="Q46:R46"/>
    <mergeCell ref="F42:G42"/>
    <mergeCell ref="H42:I42"/>
    <mergeCell ref="J42:K42"/>
    <mergeCell ref="M42:P42"/>
    <mergeCell ref="Q42:R42"/>
    <mergeCell ref="F49:G49"/>
    <mergeCell ref="H49:I49"/>
    <mergeCell ref="J49:K49"/>
    <mergeCell ref="M49:P49"/>
    <mergeCell ref="Q49:R49"/>
    <mergeCell ref="F45:G45"/>
    <mergeCell ref="H45:I45"/>
    <mergeCell ref="J45:K45"/>
    <mergeCell ref="M45:P45"/>
    <mergeCell ref="Q45:R45"/>
    <mergeCell ref="F83:G83"/>
    <mergeCell ref="H83:I83"/>
    <mergeCell ref="J83:K83"/>
    <mergeCell ref="M83:P83"/>
    <mergeCell ref="Q83:R83"/>
    <mergeCell ref="F48:G48"/>
    <mergeCell ref="H48:I48"/>
    <mergeCell ref="J48:K48"/>
    <mergeCell ref="M48:P48"/>
    <mergeCell ref="Q48:R48"/>
    <mergeCell ref="F141:G141"/>
    <mergeCell ref="H141:I141"/>
    <mergeCell ref="J141:K141"/>
    <mergeCell ref="M141:P141"/>
    <mergeCell ref="Q141:R141"/>
    <mergeCell ref="F82:G82"/>
    <mergeCell ref="H82:I82"/>
    <mergeCell ref="J82:K82"/>
    <mergeCell ref="M82:P82"/>
    <mergeCell ref="Q82:R82"/>
    <mergeCell ref="F192:G192"/>
    <mergeCell ref="H192:I192"/>
    <mergeCell ref="J192:K192"/>
    <mergeCell ref="M192:P192"/>
    <mergeCell ref="Q192:R192"/>
    <mergeCell ref="F140:G140"/>
    <mergeCell ref="H140:I140"/>
    <mergeCell ref="J140:K140"/>
    <mergeCell ref="M140:P140"/>
    <mergeCell ref="Q140:R140"/>
    <mergeCell ref="F195:G195"/>
    <mergeCell ref="H195:I195"/>
    <mergeCell ref="J195:K195"/>
    <mergeCell ref="M195:P195"/>
    <mergeCell ref="Q195:R195"/>
    <mergeCell ref="F191:G191"/>
    <mergeCell ref="H191:I191"/>
    <mergeCell ref="J191:K191"/>
    <mergeCell ref="M191:P191"/>
    <mergeCell ref="Q191:R191"/>
    <mergeCell ref="F196:G196"/>
    <mergeCell ref="H196:I196"/>
    <mergeCell ref="J196:K196"/>
    <mergeCell ref="M196:P196"/>
    <mergeCell ref="Q196:R196"/>
    <mergeCell ref="F194:G194"/>
    <mergeCell ref="H194:I194"/>
    <mergeCell ref="J194:K194"/>
    <mergeCell ref="M194:P194"/>
    <mergeCell ref="Q194:R1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01-2024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Tajnica</cp:lastModifiedBy>
  <cp:lastPrinted>2024-02-19T12:16:13Z</cp:lastPrinted>
  <dcterms:created xsi:type="dcterms:W3CDTF">2024-02-19T12:27:31Z</dcterms:created>
  <dcterms:modified xsi:type="dcterms:W3CDTF">2024-02-20T08:08:23Z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A0B44A456053326E0775961CF3DF6AA61068147900DBF91462E6239D567B0335DC79B0AA474B1F93A7269647873740D050A33D2B1005501D6111373E2E2D6377BB8D4ED026783ECDABD70DA434216AA3302EE06C50A878B3B8D3049C6CF3C8AC39F53517CF45EC4363EB4359B8531C647D29191B11B6871BDB372C50C7AD8F3</vt:lpwstr>
  </property>
  <property fmtid="{D5CDD505-2E9C-101B-9397-08002B2CF9AE}" pid="8" name="Business Objects Context Information6">
    <vt:lpwstr>040DDBC72BCF56B9A5235B0061406826B8C48D0F29779D4D0FF125F2D8681C150ED96BB873F93D8ACC5E6E2980A906E0037D2996FD90679F4F936CCFDB9401AD62D58BAE1A718E6F5B7962CDE10EE7CDABCB342EC3BFBDACC8E2DC66654E2345499592C7F164EE2D0CDDC516B9C8784FD46604CFE354D97D0D06F73C612840C</vt:lpwstr>
  </property>
  <property fmtid="{D5CDD505-2E9C-101B-9397-08002B2CF9AE}" pid="9" name="Business Objects Context Information7">
    <vt:lpwstr>D8329264AE819816262D1CD9EFEC50E5DD336BF317C6F4BA3ED351AD3621C50D056B31460DF74F793D1BCEFD50D7CCB066F891035DF144D3EE697CA97DF7FDD8DB30A1D668ABD2BCC827CEA2CA30924F65D30552AAE4070F4DFCA2498383E26481F98419FD5FD8C7BF1FA0ACC45B184EE9236A6C661644F7B1196B3CBCC5A1B</vt:lpwstr>
  </property>
  <property fmtid="{D5CDD505-2E9C-101B-9397-08002B2CF9AE}" pid="10" name="Business Objects Context Information8">
    <vt:lpwstr>043378DA22B3D7EC15B5F95A3709A55386ADA49EE1F94EEC8CD6C98B9B90B1E38FCC1B388E05C53C54C5F9365AB07331A7D917CCA03CEA8226DA605FDA78AE8CA796049DB1D82534EFFE0233A7118129E68E3F08DBB314B0C7F82A9B71DF3030110EA8C03FB7072B2D9AE6003C29C1AD9E8B4128E2B22FFF40790D2E58C88F2</vt:lpwstr>
  </property>
  <property fmtid="{D5CDD505-2E9C-101B-9397-08002B2CF9AE}" pid="11" name="Business Objects Context Information9">
    <vt:lpwstr>0B795010900C2C3B9DCF12A0EB0E008F5E5498AA40E7C6F7075CAA562AFA3EAC86B00DA36C16748ECEEF619DA4C0A1E56DEB422680F9184E50E4CA41B89E39DC0880C1C6B0A894FFA9097EF3E277F93808FF33D8AC6</vt:lpwstr>
  </property>
</Properties>
</file>